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1" i="2" l="1"/>
  <c r="H11" i="2" l="1"/>
  <c r="BI18" i="2" l="1"/>
  <c r="BJ18" i="2"/>
  <c r="BK18" i="2"/>
  <c r="BL18" i="2"/>
  <c r="H15" i="2" l="1"/>
  <c r="G15" i="2" l="1"/>
  <c r="H14" i="2" l="1"/>
  <c r="G14" i="2"/>
  <c r="E14" i="2"/>
  <c r="BN18" i="2"/>
  <c r="BM18" i="2"/>
  <c r="BH18" i="2"/>
  <c r="BG18" i="2"/>
  <c r="BF18" i="2"/>
  <c r="BD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14" i="2" l="1"/>
  <c r="DQ17" i="1"/>
  <c r="DP17" i="1"/>
  <c r="DO17" i="1"/>
  <c r="DN17" i="1"/>
  <c r="DM17" i="1"/>
  <c r="DL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H17" i="1" s="1"/>
  <c r="K17" i="1"/>
  <c r="J17" i="1"/>
  <c r="G17" i="1" l="1"/>
  <c r="F17" i="1"/>
  <c r="F11" i="1"/>
  <c r="G11" i="1"/>
  <c r="H11" i="1"/>
  <c r="I11" i="1"/>
  <c r="DJ11" i="1"/>
  <c r="DK11" i="1"/>
  <c r="D11" i="1" l="1"/>
  <c r="E11" i="1"/>
  <c r="E13" i="2"/>
  <c r="F13" i="2"/>
  <c r="G13" i="2"/>
  <c r="H13" i="2"/>
  <c r="AR12" i="2"/>
  <c r="C13" i="2" l="1"/>
  <c r="D13" i="2"/>
  <c r="AR18" i="2" l="1"/>
  <c r="AQ18" i="2"/>
  <c r="H18" i="2"/>
  <c r="F18" i="2"/>
  <c r="E18" i="2"/>
  <c r="AR17" i="2"/>
  <c r="AQ17" i="2"/>
  <c r="H17" i="2"/>
  <c r="G17" i="2"/>
  <c r="F17" i="2"/>
  <c r="E17" i="2"/>
  <c r="AR16" i="2"/>
  <c r="AQ16" i="2"/>
  <c r="H16" i="2"/>
  <c r="G16" i="2"/>
  <c r="F16" i="2"/>
  <c r="E16" i="2"/>
  <c r="AR11" i="2"/>
  <c r="AQ11" i="2"/>
  <c r="F11" i="2"/>
  <c r="E11" i="2"/>
  <c r="AR15" i="2"/>
  <c r="AQ15" i="2"/>
  <c r="F15" i="2"/>
  <c r="E15" i="2"/>
  <c r="AR14" i="2"/>
  <c r="AQ14" i="2"/>
  <c r="F14" i="2"/>
  <c r="AR13" i="2"/>
  <c r="AQ13" i="2"/>
  <c r="AQ12" i="2"/>
  <c r="H12" i="2"/>
  <c r="G12" i="2"/>
  <c r="F12" i="2"/>
  <c r="E12" i="2"/>
  <c r="DK17" i="1"/>
  <c r="DJ17" i="1"/>
  <c r="I17" i="1"/>
  <c r="DK16" i="1"/>
  <c r="DJ16" i="1"/>
  <c r="I16" i="1"/>
  <c r="H16" i="1"/>
  <c r="G16" i="1"/>
  <c r="F16" i="1"/>
  <c r="DK15" i="1"/>
  <c r="DJ15" i="1"/>
  <c r="I15" i="1"/>
  <c r="H15" i="1"/>
  <c r="G15" i="1"/>
  <c r="F15" i="1"/>
  <c r="DK10" i="1"/>
  <c r="DJ10" i="1"/>
  <c r="I10" i="1"/>
  <c r="H10" i="1"/>
  <c r="G10" i="1"/>
  <c r="F10" i="1"/>
  <c r="DK14" i="1"/>
  <c r="DJ14" i="1"/>
  <c r="I14" i="1"/>
  <c r="H14" i="1"/>
  <c r="G14" i="1"/>
  <c r="F14" i="1"/>
  <c r="DK13" i="1"/>
  <c r="DJ13" i="1"/>
  <c r="I13" i="1"/>
  <c r="H13" i="1"/>
  <c r="G13" i="1"/>
  <c r="F13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7" i="2" l="1"/>
  <c r="C16" i="2"/>
  <c r="D18" i="2"/>
  <c r="C15" i="2"/>
  <c r="D15" i="2"/>
  <c r="D16" i="2"/>
  <c r="C12" i="2"/>
  <c r="D12" i="2"/>
  <c r="D14" i="2"/>
  <c r="D11" i="2"/>
  <c r="D17" i="2"/>
  <c r="E13" i="1"/>
  <c r="D12" i="1"/>
  <c r="D10" i="1"/>
  <c r="D15" i="1"/>
  <c r="E12" i="1"/>
  <c r="E10" i="1"/>
  <c r="D16" i="1"/>
  <c r="D17" i="1"/>
  <c r="D13" i="1"/>
  <c r="D14" i="1"/>
  <c r="E16" i="1"/>
  <c r="E17" i="1"/>
  <c r="E14" i="1"/>
  <c r="E15" i="1"/>
  <c r="BC18" i="2"/>
  <c r="G11" i="2"/>
  <c r="BE18" i="2"/>
  <c r="C11" i="2" l="1"/>
  <c r="G18" i="2"/>
  <c r="C18" i="2" l="1"/>
</calcChain>
</file>

<file path=xl/sharedStrings.xml><?xml version="1.0" encoding="utf-8"?>
<sst xmlns="http://schemas.openxmlformats.org/spreadsheetml/2006/main" count="340" uniqueCount="87">
  <si>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</si>
  <si>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</si>
  <si>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</si>
  <si>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</si>
  <si>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</si>
  <si>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</si>
  <si>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</si>
  <si>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</si>
  <si>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</si>
  <si>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</si>
  <si>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</si>
  <si>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</si>
  <si>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</si>
  <si>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</si>
  <si>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</si>
  <si>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</si>
  <si>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</si>
  <si>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</si>
  <si>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</si>
  <si>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</si>
  <si>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</si>
  <si>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</si>
  <si>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</si>
  <si>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</si>
  <si>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</si>
  <si>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</si>
  <si>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</si>
  <si>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</si>
  <si>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</si>
  <si>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</si>
  <si>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</si>
  <si>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</si>
  <si>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</si>
  <si>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</si>
  <si>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</si>
  <si>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</si>
  <si>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</si>
  <si>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</si>
  <si>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</si>
  <si>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</si>
  <si>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</si>
  <si>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</si>
  <si>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</si>
  <si>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</si>
  <si>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</si>
  <si>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</si>
  <si>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</si>
  <si>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</si>
  <si>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</si>
  <si>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</si>
  <si>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</si>
  <si>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</si>
  <si>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</si>
  <si>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</si>
  <si>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</si>
  <si>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</si>
  <si>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</si>
  <si>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</si>
  <si>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</si>
  <si>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</si>
  <si>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</si>
  <si>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</si>
  <si>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</si>
  <si>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</si>
  <si>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</si>
  <si>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</si>
  <si>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</si>
  <si>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</si>
  <si>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</si>
  <si>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</si>
  <si>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</si>
  <si>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</si>
  <si>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</si>
  <si>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</si>
  <si>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</si>
  <si>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</si>
  <si>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</si>
  <si>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</si>
  <si>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</si>
  <si>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</si>
  <si>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</si>
  <si>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</si>
  <si>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Ք. Մարտունի</t>
  </si>
  <si>
    <t>Ք.  Սևան</t>
  </si>
  <si>
    <t>հազ. ՀՀ դրամ</t>
  </si>
  <si>
    <t xml:space="preserve">"ՀՀ Գեղարքունիքի մարզի համայնքների  բյուջեների ծախսերը 
( ծախսերը ըստ տնտեսագիտական դասակարգման) 2024 թվական հունիսի 30-ի դրությամբ"  </t>
  </si>
  <si>
    <t xml:space="preserve">"ՀՀ Գեղարքունիքի մարզի համայնքների  բյուջեների ծախսերը 
( ծախսերը ըստ գործառնական դասակարգման) 2024 թվական հունիսի 30-ի դրությամբ"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</si>
</sst>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4"/>
      <name val="GHEA Grapalat"/>
      <family val="3"/>
    </font>
    <font>
      <sz val="11"/>
      <color theme="0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4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>
      <alignment horizontal="left" vertical="center"/>
    </xf>
    <xf numFmtId="4" fontId="16" fillId="0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165" fontId="9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9" fillId="11" borderId="2" xfId="0" applyNumberFormat="1" applyFont="1" applyFill="1" applyBorder="1" applyAlignment="1" applyProtection="1">
      <alignment vertical="center" wrapText="1"/>
    </xf>
    <xf numFmtId="165" fontId="9" fillId="11" borderId="2" xfId="1" applyNumberFormat="1" applyFont="1" applyFill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51"/>
  <sheetViews>
    <sheetView tabSelected="1" topLeftCell="B1" zoomScale="70" zoomScaleNormal="70" workbookViewId="0">
      <pane xSplit="2" ySplit="9" topLeftCell="DC10" activePane="bottomRight" state="frozen"/>
      <selection activeCell="B1" sqref="B1"/>
      <selection pane="topRight" activeCell="D1" sqref="D1"/>
      <selection pane="bottomLeft" activeCell="B10" sqref="B10"/>
      <selection pane="bottomRight" activeCell="B2" sqref="B2:DQ2"/>
    </sheetView>
  </sheetViews>
  <sheetFormatPr defaultRowHeight="17.25"/>
  <cols>
    <col min="1" max="1" width="1" style="1" hidden="1" customWidth="1"/>
    <col min="2" max="2" width="4.5703125" style="1" customWidth="1"/>
    <col min="3" max="3" width="1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4.5703125" style="1" customWidth="1"/>
    <col min="8" max="8" width="16" style="1" customWidth="1"/>
    <col min="9" max="9" width="14.140625" style="1" customWidth="1"/>
    <col min="10" max="10" width="13" style="1" customWidth="1"/>
    <col min="11" max="11" width="12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12.28515625" style="1" customWidth="1"/>
    <col min="20" max="20" width="13.5703125" style="1" customWidth="1"/>
    <col min="21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2.28515625" style="1" customWidth="1"/>
    <col min="34" max="34" width="11.42578125" style="1" customWidth="1"/>
    <col min="35" max="35" width="9.5703125" style="1" customWidth="1"/>
    <col min="36" max="36" width="10.28515625" style="1" customWidth="1"/>
    <col min="37" max="37" width="10.7109375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5" width="13.42578125" style="1" customWidth="1"/>
    <col min="46" max="47" width="10.5703125" style="1" customWidth="1"/>
    <col min="48" max="48" width="12.28515625" style="1" customWidth="1"/>
    <col min="49" max="49" width="12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10" style="1" bestFit="1" customWidth="1"/>
    <col min="64" max="64" width="12.140625" style="1" bestFit="1" customWidth="1"/>
    <col min="65" max="65" width="10" style="1" bestFit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9" style="1" bestFit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12" style="1" bestFit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5" width="10.85546875" style="1" customWidth="1"/>
    <col min="116" max="116" width="12.140625" style="1" bestFit="1" customWidth="1"/>
    <col min="117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21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33" customHeight="1">
      <c r="B2" s="88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</row>
    <row r="3" spans="1:122" ht="28.5" customHeigh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5"/>
      <c r="AC3" s="7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73" t="s">
        <v>84</v>
      </c>
      <c r="DQ3" s="73"/>
    </row>
    <row r="4" spans="1:122" s="7" customFormat="1" ht="12.75" customHeight="1">
      <c r="B4" s="76" t="s">
        <v>0</v>
      </c>
      <c r="C4" s="77" t="s">
        <v>1</v>
      </c>
      <c r="D4" s="60" t="s">
        <v>2</v>
      </c>
      <c r="E4" s="61"/>
      <c r="F4" s="61"/>
      <c r="G4" s="61"/>
      <c r="H4" s="61"/>
      <c r="I4" s="63"/>
      <c r="J4" s="81" t="s">
        <v>3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3"/>
    </row>
    <row r="5" spans="1:122" s="7" customFormat="1" ht="15.75" customHeight="1">
      <c r="B5" s="76"/>
      <c r="C5" s="77"/>
      <c r="D5" s="78"/>
      <c r="E5" s="79"/>
      <c r="F5" s="79"/>
      <c r="G5" s="79"/>
      <c r="H5" s="79"/>
      <c r="I5" s="80"/>
      <c r="J5" s="60" t="s">
        <v>4</v>
      </c>
      <c r="K5" s="61"/>
      <c r="L5" s="61"/>
      <c r="M5" s="61"/>
      <c r="N5" s="84" t="s">
        <v>5</v>
      </c>
      <c r="O5" s="85"/>
      <c r="P5" s="85"/>
      <c r="Q5" s="85"/>
      <c r="R5" s="85"/>
      <c r="S5" s="85"/>
      <c r="T5" s="85"/>
      <c r="U5" s="86"/>
      <c r="V5" s="60" t="s">
        <v>6</v>
      </c>
      <c r="W5" s="61"/>
      <c r="X5" s="61"/>
      <c r="Y5" s="63"/>
      <c r="Z5" s="60" t="s">
        <v>7</v>
      </c>
      <c r="AA5" s="61"/>
      <c r="AB5" s="61"/>
      <c r="AC5" s="63"/>
      <c r="AD5" s="60" t="s">
        <v>8</v>
      </c>
      <c r="AE5" s="61"/>
      <c r="AF5" s="61"/>
      <c r="AG5" s="63"/>
      <c r="AH5" s="69" t="s">
        <v>3</v>
      </c>
      <c r="AI5" s="67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60" t="s">
        <v>9</v>
      </c>
      <c r="AY5" s="61"/>
      <c r="AZ5" s="61"/>
      <c r="BA5" s="63"/>
      <c r="BB5" s="10" t="s">
        <v>10</v>
      </c>
      <c r="BC5" s="10"/>
      <c r="BD5" s="10"/>
      <c r="BE5" s="10"/>
      <c r="BF5" s="10"/>
      <c r="BG5" s="10"/>
      <c r="BH5" s="10"/>
      <c r="BI5" s="10"/>
      <c r="BJ5" s="60" t="s">
        <v>11</v>
      </c>
      <c r="BK5" s="61"/>
      <c r="BL5" s="61"/>
      <c r="BM5" s="63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67"/>
      <c r="CC5" s="67"/>
      <c r="CD5" s="67"/>
      <c r="CE5" s="67"/>
      <c r="CF5" s="67"/>
      <c r="CG5" s="68"/>
      <c r="CH5" s="60" t="s">
        <v>13</v>
      </c>
      <c r="CI5" s="61"/>
      <c r="CJ5" s="61"/>
      <c r="CK5" s="63"/>
      <c r="CL5" s="60" t="s">
        <v>14</v>
      </c>
      <c r="CM5" s="61"/>
      <c r="CN5" s="61"/>
      <c r="CO5" s="63"/>
      <c r="CP5" s="12" t="s">
        <v>12</v>
      </c>
      <c r="CQ5" s="12"/>
      <c r="CR5" s="12"/>
      <c r="CS5" s="12"/>
      <c r="CT5" s="12"/>
      <c r="CU5" s="12"/>
      <c r="CV5" s="12"/>
      <c r="CW5" s="12"/>
      <c r="CX5" s="60" t="s">
        <v>15</v>
      </c>
      <c r="CY5" s="61"/>
      <c r="CZ5" s="61"/>
      <c r="DA5" s="63"/>
      <c r="DB5" s="13" t="s">
        <v>12</v>
      </c>
      <c r="DC5" s="13"/>
      <c r="DD5" s="13"/>
      <c r="DE5" s="13"/>
      <c r="DF5" s="60" t="s">
        <v>16</v>
      </c>
      <c r="DG5" s="61"/>
      <c r="DH5" s="61"/>
      <c r="DI5" s="63"/>
      <c r="DJ5" s="60" t="s">
        <v>17</v>
      </c>
      <c r="DK5" s="61"/>
      <c r="DL5" s="61"/>
      <c r="DM5" s="61"/>
      <c r="DN5" s="61"/>
      <c r="DO5" s="63"/>
      <c r="DP5" s="87" t="s">
        <v>18</v>
      </c>
      <c r="DQ5" s="87"/>
    </row>
    <row r="6" spans="1:122" s="7" customFormat="1" ht="57" customHeight="1">
      <c r="B6" s="76"/>
      <c r="C6" s="77"/>
      <c r="D6" s="64"/>
      <c r="E6" s="65"/>
      <c r="F6" s="65"/>
      <c r="G6" s="65"/>
      <c r="H6" s="65"/>
      <c r="I6" s="66"/>
      <c r="J6" s="78"/>
      <c r="K6" s="79"/>
      <c r="L6" s="79"/>
      <c r="M6" s="79"/>
      <c r="N6" s="60" t="s">
        <v>19</v>
      </c>
      <c r="O6" s="61"/>
      <c r="P6" s="61"/>
      <c r="Q6" s="61"/>
      <c r="R6" s="60" t="s">
        <v>20</v>
      </c>
      <c r="S6" s="61"/>
      <c r="T6" s="61"/>
      <c r="U6" s="61"/>
      <c r="V6" s="64"/>
      <c r="W6" s="65"/>
      <c r="X6" s="65"/>
      <c r="Y6" s="66"/>
      <c r="Z6" s="64"/>
      <c r="AA6" s="65"/>
      <c r="AB6" s="65"/>
      <c r="AC6" s="66"/>
      <c r="AD6" s="64"/>
      <c r="AE6" s="65"/>
      <c r="AF6" s="65"/>
      <c r="AG6" s="66"/>
      <c r="AH6" s="60" t="s">
        <v>21</v>
      </c>
      <c r="AI6" s="61"/>
      <c r="AJ6" s="61"/>
      <c r="AK6" s="61"/>
      <c r="AL6" s="60" t="s">
        <v>22</v>
      </c>
      <c r="AM6" s="61"/>
      <c r="AN6" s="61"/>
      <c r="AO6" s="61"/>
      <c r="AP6" s="60" t="s">
        <v>23</v>
      </c>
      <c r="AQ6" s="61"/>
      <c r="AR6" s="61"/>
      <c r="AS6" s="61"/>
      <c r="AT6" s="60" t="s">
        <v>24</v>
      </c>
      <c r="AU6" s="61"/>
      <c r="AV6" s="61"/>
      <c r="AW6" s="61"/>
      <c r="AX6" s="64"/>
      <c r="AY6" s="65"/>
      <c r="AZ6" s="65"/>
      <c r="BA6" s="66"/>
      <c r="BB6" s="62" t="s">
        <v>25</v>
      </c>
      <c r="BC6" s="62"/>
      <c r="BD6" s="62"/>
      <c r="BE6" s="62"/>
      <c r="BF6" s="70" t="s">
        <v>26</v>
      </c>
      <c r="BG6" s="71"/>
      <c r="BH6" s="71"/>
      <c r="BI6" s="72"/>
      <c r="BJ6" s="64"/>
      <c r="BK6" s="65"/>
      <c r="BL6" s="65"/>
      <c r="BM6" s="66"/>
      <c r="BN6" s="60" t="s">
        <v>27</v>
      </c>
      <c r="BO6" s="61"/>
      <c r="BP6" s="61"/>
      <c r="BQ6" s="61"/>
      <c r="BR6" s="60" t="s">
        <v>28</v>
      </c>
      <c r="BS6" s="61"/>
      <c r="BT6" s="61"/>
      <c r="BU6" s="61"/>
      <c r="BV6" s="62" t="s">
        <v>29</v>
      </c>
      <c r="BW6" s="62"/>
      <c r="BX6" s="62"/>
      <c r="BY6" s="62"/>
      <c r="BZ6" s="60" t="s">
        <v>30</v>
      </c>
      <c r="CA6" s="61"/>
      <c r="CB6" s="61"/>
      <c r="CC6" s="61"/>
      <c r="CD6" s="60" t="s">
        <v>31</v>
      </c>
      <c r="CE6" s="61"/>
      <c r="CF6" s="61"/>
      <c r="CG6" s="61"/>
      <c r="CH6" s="64"/>
      <c r="CI6" s="65"/>
      <c r="CJ6" s="65"/>
      <c r="CK6" s="66"/>
      <c r="CL6" s="64"/>
      <c r="CM6" s="65"/>
      <c r="CN6" s="65"/>
      <c r="CO6" s="66"/>
      <c r="CP6" s="62" t="s">
        <v>32</v>
      </c>
      <c r="CQ6" s="62"/>
      <c r="CR6" s="62"/>
      <c r="CS6" s="62"/>
      <c r="CT6" s="62" t="s">
        <v>33</v>
      </c>
      <c r="CU6" s="62"/>
      <c r="CV6" s="62"/>
      <c r="CW6" s="62"/>
      <c r="CX6" s="64"/>
      <c r="CY6" s="65"/>
      <c r="CZ6" s="65"/>
      <c r="DA6" s="66"/>
      <c r="DB6" s="60" t="s">
        <v>34</v>
      </c>
      <c r="DC6" s="61"/>
      <c r="DD6" s="61"/>
      <c r="DE6" s="63"/>
      <c r="DF6" s="64"/>
      <c r="DG6" s="65"/>
      <c r="DH6" s="65"/>
      <c r="DI6" s="66"/>
      <c r="DJ6" s="64"/>
      <c r="DK6" s="65"/>
      <c r="DL6" s="65"/>
      <c r="DM6" s="65"/>
      <c r="DN6" s="65"/>
      <c r="DO6" s="66"/>
      <c r="DP6" s="87"/>
      <c r="DQ6" s="87"/>
      <c r="DR6" s="14"/>
    </row>
    <row r="7" spans="1:122" s="7" customFormat="1" ht="40.5" customHeight="1">
      <c r="B7" s="76"/>
      <c r="C7" s="77"/>
      <c r="D7" s="58" t="s">
        <v>35</v>
      </c>
      <c r="E7" s="59"/>
      <c r="F7" s="55" t="s">
        <v>36</v>
      </c>
      <c r="G7" s="55"/>
      <c r="H7" s="55" t="s">
        <v>37</v>
      </c>
      <c r="I7" s="55"/>
      <c r="J7" s="55" t="s">
        <v>36</v>
      </c>
      <c r="K7" s="55"/>
      <c r="L7" s="55" t="s">
        <v>37</v>
      </c>
      <c r="M7" s="55"/>
      <c r="N7" s="55" t="s">
        <v>36</v>
      </c>
      <c r="O7" s="55"/>
      <c r="P7" s="55" t="s">
        <v>37</v>
      </c>
      <c r="Q7" s="55"/>
      <c r="R7" s="55" t="s">
        <v>36</v>
      </c>
      <c r="S7" s="55"/>
      <c r="T7" s="55" t="s">
        <v>37</v>
      </c>
      <c r="U7" s="55"/>
      <c r="V7" s="55" t="s">
        <v>36</v>
      </c>
      <c r="W7" s="55"/>
      <c r="X7" s="55" t="s">
        <v>37</v>
      </c>
      <c r="Y7" s="55"/>
      <c r="Z7" s="55" t="s">
        <v>36</v>
      </c>
      <c r="AA7" s="55"/>
      <c r="AB7" s="55" t="s">
        <v>37</v>
      </c>
      <c r="AC7" s="55"/>
      <c r="AD7" s="55" t="s">
        <v>36</v>
      </c>
      <c r="AE7" s="55"/>
      <c r="AF7" s="55" t="s">
        <v>37</v>
      </c>
      <c r="AG7" s="55"/>
      <c r="AH7" s="55" t="s">
        <v>36</v>
      </c>
      <c r="AI7" s="55"/>
      <c r="AJ7" s="55" t="s">
        <v>37</v>
      </c>
      <c r="AK7" s="55"/>
      <c r="AL7" s="55" t="s">
        <v>36</v>
      </c>
      <c r="AM7" s="55"/>
      <c r="AN7" s="55" t="s">
        <v>37</v>
      </c>
      <c r="AO7" s="55"/>
      <c r="AP7" s="55" t="s">
        <v>36</v>
      </c>
      <c r="AQ7" s="55"/>
      <c r="AR7" s="55" t="s">
        <v>37</v>
      </c>
      <c r="AS7" s="55"/>
      <c r="AT7" s="55" t="s">
        <v>36</v>
      </c>
      <c r="AU7" s="55"/>
      <c r="AV7" s="55" t="s">
        <v>37</v>
      </c>
      <c r="AW7" s="55"/>
      <c r="AX7" s="55" t="s">
        <v>36</v>
      </c>
      <c r="AY7" s="55"/>
      <c r="AZ7" s="55" t="s">
        <v>37</v>
      </c>
      <c r="BA7" s="55"/>
      <c r="BB7" s="55" t="s">
        <v>36</v>
      </c>
      <c r="BC7" s="55"/>
      <c r="BD7" s="55" t="s">
        <v>37</v>
      </c>
      <c r="BE7" s="55"/>
      <c r="BF7" s="55" t="s">
        <v>36</v>
      </c>
      <c r="BG7" s="55"/>
      <c r="BH7" s="55" t="s">
        <v>37</v>
      </c>
      <c r="BI7" s="55"/>
      <c r="BJ7" s="55" t="s">
        <v>36</v>
      </c>
      <c r="BK7" s="55"/>
      <c r="BL7" s="55" t="s">
        <v>37</v>
      </c>
      <c r="BM7" s="55"/>
      <c r="BN7" s="55" t="s">
        <v>36</v>
      </c>
      <c r="BO7" s="55"/>
      <c r="BP7" s="55" t="s">
        <v>37</v>
      </c>
      <c r="BQ7" s="55"/>
      <c r="BR7" s="55" t="s">
        <v>36</v>
      </c>
      <c r="BS7" s="55"/>
      <c r="BT7" s="55" t="s">
        <v>37</v>
      </c>
      <c r="BU7" s="55"/>
      <c r="BV7" s="55" t="s">
        <v>36</v>
      </c>
      <c r="BW7" s="55"/>
      <c r="BX7" s="55" t="s">
        <v>37</v>
      </c>
      <c r="BY7" s="55"/>
      <c r="BZ7" s="55" t="s">
        <v>36</v>
      </c>
      <c r="CA7" s="55"/>
      <c r="CB7" s="55" t="s">
        <v>37</v>
      </c>
      <c r="CC7" s="55"/>
      <c r="CD7" s="55" t="s">
        <v>36</v>
      </c>
      <c r="CE7" s="55"/>
      <c r="CF7" s="55" t="s">
        <v>37</v>
      </c>
      <c r="CG7" s="55"/>
      <c r="CH7" s="55" t="s">
        <v>36</v>
      </c>
      <c r="CI7" s="55"/>
      <c r="CJ7" s="55" t="s">
        <v>37</v>
      </c>
      <c r="CK7" s="55"/>
      <c r="CL7" s="55" t="s">
        <v>36</v>
      </c>
      <c r="CM7" s="55"/>
      <c r="CN7" s="55" t="s">
        <v>37</v>
      </c>
      <c r="CO7" s="55"/>
      <c r="CP7" s="55" t="s">
        <v>36</v>
      </c>
      <c r="CQ7" s="55"/>
      <c r="CR7" s="55" t="s">
        <v>37</v>
      </c>
      <c r="CS7" s="55"/>
      <c r="CT7" s="55" t="s">
        <v>36</v>
      </c>
      <c r="CU7" s="55"/>
      <c r="CV7" s="55" t="s">
        <v>37</v>
      </c>
      <c r="CW7" s="55"/>
      <c r="CX7" s="55" t="s">
        <v>36</v>
      </c>
      <c r="CY7" s="55"/>
      <c r="CZ7" s="55" t="s">
        <v>37</v>
      </c>
      <c r="DA7" s="55"/>
      <c r="DB7" s="55" t="s">
        <v>36</v>
      </c>
      <c r="DC7" s="55"/>
      <c r="DD7" s="55" t="s">
        <v>37</v>
      </c>
      <c r="DE7" s="55"/>
      <c r="DF7" s="55" t="s">
        <v>36</v>
      </c>
      <c r="DG7" s="55"/>
      <c r="DH7" s="55" t="s">
        <v>37</v>
      </c>
      <c r="DI7" s="55"/>
      <c r="DJ7" s="56" t="s">
        <v>38</v>
      </c>
      <c r="DK7" s="57"/>
      <c r="DL7" s="55" t="s">
        <v>36</v>
      </c>
      <c r="DM7" s="55"/>
      <c r="DN7" s="55" t="s">
        <v>37</v>
      </c>
      <c r="DO7" s="55"/>
      <c r="DP7" s="55" t="s">
        <v>37</v>
      </c>
      <c r="DQ7" s="55"/>
    </row>
    <row r="8" spans="1:122" s="7" customFormat="1" ht="32.25" customHeight="1">
      <c r="B8" s="76"/>
      <c r="C8" s="77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46" customFormat="1" ht="26.25" customHeight="1">
      <c r="B10" s="47">
        <v>1</v>
      </c>
      <c r="C10" s="39" t="s">
        <v>79</v>
      </c>
      <c r="D10" s="21">
        <f t="shared" ref="D10:D13" si="2">F10+H10-DP10</f>
        <v>6049628.0530000003</v>
      </c>
      <c r="E10" s="21">
        <f t="shared" ref="E10:E13" si="3">G10+I10-DQ10</f>
        <v>1506992.7867999999</v>
      </c>
      <c r="F10" s="21">
        <f t="shared" ref="F10:F13" si="4">J10+V10+Z10+AD10+AX10+BJ10+CH10+CL10+CX10+DF10+DL10</f>
        <v>2581284</v>
      </c>
      <c r="G10" s="21">
        <f t="shared" ref="G10:G13" si="5">K10+W10+AA10+AE10+AY10+BK10+CI10+CM10+CY10+DG10+DM10</f>
        <v>789220.1237</v>
      </c>
      <c r="H10" s="21">
        <f t="shared" ref="H10:H13" si="6">L10+X10+AB10+AF10+AZ10+BL10+CJ10+CN10+CZ10+DH10+DN10</f>
        <v>4220929.2530000005</v>
      </c>
      <c r="I10" s="21">
        <f t="shared" ref="I10:I13" si="7">M10+Y10+AC10+AG10+BA10+BM10+CK10+CO10+DA10+DI10+DO10</f>
        <v>807772.66310000001</v>
      </c>
      <c r="J10" s="21">
        <v>837961.6</v>
      </c>
      <c r="K10" s="21">
        <v>281876.74579999998</v>
      </c>
      <c r="L10" s="21">
        <v>875000</v>
      </c>
      <c r="M10" s="21">
        <v>110387.5214</v>
      </c>
      <c r="N10" s="21">
        <v>647500</v>
      </c>
      <c r="O10" s="21">
        <v>265716.8247</v>
      </c>
      <c r="P10" s="21">
        <v>5000</v>
      </c>
      <c r="Q10" s="21">
        <v>758.6</v>
      </c>
      <c r="R10" s="21">
        <v>190461.6</v>
      </c>
      <c r="S10" s="21">
        <v>16159.9211</v>
      </c>
      <c r="T10" s="21">
        <v>870000</v>
      </c>
      <c r="U10" s="21">
        <v>109628.92140000001</v>
      </c>
      <c r="V10" s="21">
        <v>0</v>
      </c>
      <c r="W10" s="21">
        <v>0</v>
      </c>
      <c r="X10" s="21">
        <v>17500</v>
      </c>
      <c r="Y10" s="21">
        <v>17432.5</v>
      </c>
      <c r="Z10" s="21">
        <v>0</v>
      </c>
      <c r="AA10" s="21">
        <v>0</v>
      </c>
      <c r="AB10" s="21">
        <v>0</v>
      </c>
      <c r="AC10" s="21">
        <v>0</v>
      </c>
      <c r="AD10" s="21">
        <v>278000</v>
      </c>
      <c r="AE10" s="21">
        <v>115900</v>
      </c>
      <c r="AF10" s="21">
        <v>2388429.253</v>
      </c>
      <c r="AG10" s="21">
        <v>417677.97570000001</v>
      </c>
      <c r="AH10" s="21">
        <v>0</v>
      </c>
      <c r="AI10" s="21">
        <v>0</v>
      </c>
      <c r="AJ10" s="21">
        <v>297707</v>
      </c>
      <c r="AK10" s="21">
        <v>223946.114</v>
      </c>
      <c r="AL10" s="21">
        <v>0</v>
      </c>
      <c r="AM10" s="21">
        <v>0</v>
      </c>
      <c r="AN10" s="21">
        <v>282015.25300000003</v>
      </c>
      <c r="AO10" s="21">
        <v>0</v>
      </c>
      <c r="AP10" s="21">
        <v>278000</v>
      </c>
      <c r="AQ10" s="21">
        <v>115900</v>
      </c>
      <c r="AR10" s="21">
        <v>1808707</v>
      </c>
      <c r="AS10" s="21">
        <v>198692.27970000001</v>
      </c>
      <c r="AT10" s="21">
        <v>0</v>
      </c>
      <c r="AU10" s="21">
        <v>0</v>
      </c>
      <c r="AV10" s="21">
        <v>0</v>
      </c>
      <c r="AW10" s="21">
        <v>-4960.4179999999997</v>
      </c>
      <c r="AX10" s="21">
        <v>28165.4</v>
      </c>
      <c r="AY10" s="21">
        <v>0</v>
      </c>
      <c r="AZ10" s="21">
        <v>0</v>
      </c>
      <c r="BA10" s="21">
        <v>0</v>
      </c>
      <c r="BB10" s="21">
        <v>28165.4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65000</v>
      </c>
      <c r="BK10" s="21">
        <v>32152.818599999999</v>
      </c>
      <c r="BL10" s="21">
        <v>440000</v>
      </c>
      <c r="BM10" s="21">
        <v>262074.666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270000</v>
      </c>
      <c r="BY10" s="21">
        <v>226741.55100000001</v>
      </c>
      <c r="BZ10" s="21">
        <v>65000</v>
      </c>
      <c r="CA10" s="21">
        <v>32152.818599999999</v>
      </c>
      <c r="CB10" s="21">
        <v>170000</v>
      </c>
      <c r="CC10" s="21">
        <v>35333.114999999998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99680</v>
      </c>
      <c r="CM10" s="21">
        <v>47665.286999999997</v>
      </c>
      <c r="CN10" s="21">
        <v>0</v>
      </c>
      <c r="CO10" s="21">
        <v>0</v>
      </c>
      <c r="CP10" s="21">
        <v>87680</v>
      </c>
      <c r="CQ10" s="21">
        <v>43495.837</v>
      </c>
      <c r="CR10" s="21">
        <v>0</v>
      </c>
      <c r="CS10" s="21">
        <v>0</v>
      </c>
      <c r="CT10" s="21">
        <v>58615</v>
      </c>
      <c r="CU10" s="21">
        <v>29874.063999999998</v>
      </c>
      <c r="CV10" s="21">
        <v>0</v>
      </c>
      <c r="CW10" s="21">
        <v>0</v>
      </c>
      <c r="CX10" s="21">
        <v>451091.8</v>
      </c>
      <c r="CY10" s="21">
        <v>215225.27230000001</v>
      </c>
      <c r="CZ10" s="21">
        <v>500000</v>
      </c>
      <c r="DA10" s="21">
        <v>200</v>
      </c>
      <c r="DB10" s="21">
        <v>269455.8</v>
      </c>
      <c r="DC10" s="21">
        <v>121485.6643</v>
      </c>
      <c r="DD10" s="21">
        <v>500000</v>
      </c>
      <c r="DE10" s="21">
        <v>200</v>
      </c>
      <c r="DF10" s="21">
        <v>48800</v>
      </c>
      <c r="DG10" s="21">
        <v>6400</v>
      </c>
      <c r="DH10" s="21">
        <v>0</v>
      </c>
      <c r="DI10" s="21">
        <v>0</v>
      </c>
      <c r="DJ10" s="54">
        <f t="shared" ref="DJ10:DK10" si="8">DL10+DN10-DP10</f>
        <v>20000</v>
      </c>
      <c r="DK10" s="54">
        <f t="shared" si="8"/>
        <v>0</v>
      </c>
      <c r="DL10" s="21">
        <v>772585.2</v>
      </c>
      <c r="DM10" s="21">
        <v>90000</v>
      </c>
      <c r="DN10" s="21">
        <v>0</v>
      </c>
      <c r="DO10" s="21">
        <v>0</v>
      </c>
      <c r="DP10" s="21">
        <v>752585.2</v>
      </c>
      <c r="DQ10" s="21">
        <v>90000</v>
      </c>
    </row>
    <row r="11" spans="1:122" s="46" customFormat="1" ht="26.25" customHeight="1">
      <c r="B11" s="47">
        <v>2</v>
      </c>
      <c r="C11" s="39" t="s">
        <v>80</v>
      </c>
      <c r="D11" s="21">
        <f t="shared" si="2"/>
        <v>3026269.2339999997</v>
      </c>
      <c r="E11" s="21">
        <f t="shared" si="3"/>
        <v>1073625.9283</v>
      </c>
      <c r="F11" s="21">
        <f t="shared" si="4"/>
        <v>2673072.2999999998</v>
      </c>
      <c r="G11" s="21">
        <f t="shared" si="5"/>
        <v>738960.2537</v>
      </c>
      <c r="H11" s="21">
        <f t="shared" si="6"/>
        <v>1145496.9339999999</v>
      </c>
      <c r="I11" s="21">
        <f t="shared" si="7"/>
        <v>334666.67460000003</v>
      </c>
      <c r="J11" s="21">
        <v>528042.30000000005</v>
      </c>
      <c r="K11" s="21">
        <v>197427.6545</v>
      </c>
      <c r="L11" s="21">
        <v>83854.399999999994</v>
      </c>
      <c r="M11" s="21">
        <v>9427.27</v>
      </c>
      <c r="N11" s="21">
        <v>417051.1</v>
      </c>
      <c r="O11" s="21">
        <v>157534.04430000001</v>
      </c>
      <c r="P11" s="21">
        <v>32386.6</v>
      </c>
      <c r="Q11" s="21">
        <v>4970.4892</v>
      </c>
      <c r="R11" s="21">
        <v>106481.2</v>
      </c>
      <c r="S11" s="21">
        <v>38069.010199999997</v>
      </c>
      <c r="T11" s="21">
        <v>51467.8</v>
      </c>
      <c r="U11" s="21">
        <v>4456.7808000000005</v>
      </c>
      <c r="V11" s="21">
        <v>1800.2</v>
      </c>
      <c r="W11" s="21">
        <v>390.15</v>
      </c>
      <c r="X11" s="21">
        <v>14000</v>
      </c>
      <c r="Y11" s="21">
        <v>12040</v>
      </c>
      <c r="Z11" s="21">
        <v>0</v>
      </c>
      <c r="AA11" s="21">
        <v>0</v>
      </c>
      <c r="AB11" s="21">
        <v>0</v>
      </c>
      <c r="AC11" s="21">
        <v>0</v>
      </c>
      <c r="AD11" s="21">
        <v>37781.5</v>
      </c>
      <c r="AE11" s="21">
        <v>19254</v>
      </c>
      <c r="AF11" s="21">
        <v>367022.2</v>
      </c>
      <c r="AG11" s="21">
        <v>12093.8555</v>
      </c>
      <c r="AH11" s="21">
        <v>2500</v>
      </c>
      <c r="AI11" s="21">
        <v>0</v>
      </c>
      <c r="AJ11" s="21">
        <v>58355</v>
      </c>
      <c r="AK11" s="21">
        <v>3421.1927000000001</v>
      </c>
      <c r="AL11" s="21">
        <v>0</v>
      </c>
      <c r="AM11" s="21">
        <v>0</v>
      </c>
      <c r="AN11" s="21">
        <v>0</v>
      </c>
      <c r="AO11" s="21">
        <v>0</v>
      </c>
      <c r="AP11" s="21">
        <v>35281.5</v>
      </c>
      <c r="AQ11" s="21">
        <v>19254</v>
      </c>
      <c r="AR11" s="21">
        <v>519050.3</v>
      </c>
      <c r="AS11" s="21">
        <v>38431.822800000002</v>
      </c>
      <c r="AT11" s="21">
        <v>0</v>
      </c>
      <c r="AU11" s="21">
        <v>0</v>
      </c>
      <c r="AV11" s="21">
        <v>-210383.1</v>
      </c>
      <c r="AW11" s="21">
        <v>-29759.16</v>
      </c>
      <c r="AX11" s="21">
        <v>242484</v>
      </c>
      <c r="AY11" s="21">
        <v>84670.304999999993</v>
      </c>
      <c r="AZ11" s="21">
        <v>12500</v>
      </c>
      <c r="BA11" s="21">
        <v>0</v>
      </c>
      <c r="BB11" s="21">
        <v>216684</v>
      </c>
      <c r="BC11" s="21">
        <v>77707.023000000001</v>
      </c>
      <c r="BD11" s="21">
        <v>12500</v>
      </c>
      <c r="BE11" s="21">
        <v>0</v>
      </c>
      <c r="BF11" s="21">
        <v>15000</v>
      </c>
      <c r="BG11" s="21">
        <v>4505</v>
      </c>
      <c r="BH11" s="21">
        <v>0</v>
      </c>
      <c r="BI11" s="21">
        <v>0</v>
      </c>
      <c r="BJ11" s="21">
        <v>90599.6</v>
      </c>
      <c r="BK11" s="21">
        <v>35911.208200000001</v>
      </c>
      <c r="BL11" s="21">
        <v>81938.784</v>
      </c>
      <c r="BM11" s="21">
        <v>34771.801800000001</v>
      </c>
      <c r="BN11" s="21">
        <v>2000</v>
      </c>
      <c r="BO11" s="21">
        <v>0</v>
      </c>
      <c r="BP11" s="21">
        <v>36338.784</v>
      </c>
      <c r="BQ11" s="21">
        <v>34701.801800000001</v>
      </c>
      <c r="BR11" s="21">
        <v>0</v>
      </c>
      <c r="BS11" s="21">
        <v>0</v>
      </c>
      <c r="BT11" s="21">
        <v>0</v>
      </c>
      <c r="BU11" s="21">
        <v>0</v>
      </c>
      <c r="BV11" s="21">
        <v>25599.599999999999</v>
      </c>
      <c r="BW11" s="21">
        <v>2807.0639000000001</v>
      </c>
      <c r="BX11" s="21">
        <v>45600</v>
      </c>
      <c r="BY11" s="21">
        <v>70</v>
      </c>
      <c r="BZ11" s="21">
        <v>63000</v>
      </c>
      <c r="CA11" s="21">
        <v>33104.1443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9600</v>
      </c>
      <c r="CI11" s="21">
        <v>0</v>
      </c>
      <c r="CJ11" s="21">
        <v>0</v>
      </c>
      <c r="CK11" s="21">
        <v>0</v>
      </c>
      <c r="CL11" s="21">
        <v>123162</v>
      </c>
      <c r="CM11" s="21">
        <v>43857.419000000002</v>
      </c>
      <c r="CN11" s="21">
        <v>307175.3</v>
      </c>
      <c r="CO11" s="21">
        <v>93757.957299999995</v>
      </c>
      <c r="CP11" s="21">
        <v>120492</v>
      </c>
      <c r="CQ11" s="21">
        <v>42187.419000000002</v>
      </c>
      <c r="CR11" s="21">
        <v>68199.7</v>
      </c>
      <c r="CS11" s="21">
        <v>5814.2610000000004</v>
      </c>
      <c r="CT11" s="21">
        <v>41998</v>
      </c>
      <c r="CU11" s="21">
        <v>12434.119000000001</v>
      </c>
      <c r="CV11" s="21">
        <v>64191.9</v>
      </c>
      <c r="CW11" s="21">
        <v>1806.461</v>
      </c>
      <c r="CX11" s="21">
        <v>830302.7</v>
      </c>
      <c r="CY11" s="21">
        <v>351793.51699999999</v>
      </c>
      <c r="CZ11" s="21">
        <v>279006.25</v>
      </c>
      <c r="DA11" s="21">
        <v>172575.79</v>
      </c>
      <c r="DB11" s="21">
        <v>468718</v>
      </c>
      <c r="DC11" s="21">
        <v>189017.10800000001</v>
      </c>
      <c r="DD11" s="21">
        <v>270003.25</v>
      </c>
      <c r="DE11" s="21">
        <v>171964.79</v>
      </c>
      <c r="DF11" s="21">
        <v>12000</v>
      </c>
      <c r="DG11" s="21">
        <v>5655</v>
      </c>
      <c r="DH11" s="21">
        <v>0</v>
      </c>
      <c r="DI11" s="21">
        <v>0</v>
      </c>
      <c r="DJ11" s="54">
        <f t="shared" ref="DJ11:DJ13" si="9">DL11+DN11-DP11</f>
        <v>5000</v>
      </c>
      <c r="DK11" s="54">
        <f t="shared" ref="DK11:DK13" si="10">DM11+DO11-DQ11</f>
        <v>0</v>
      </c>
      <c r="DL11" s="21">
        <v>797300</v>
      </c>
      <c r="DM11" s="21">
        <v>1</v>
      </c>
      <c r="DN11" s="21">
        <v>0</v>
      </c>
      <c r="DO11" s="21">
        <v>0</v>
      </c>
      <c r="DP11" s="21">
        <v>792300</v>
      </c>
      <c r="DQ11" s="21">
        <v>1</v>
      </c>
    </row>
    <row r="12" spans="1:122" s="46" customFormat="1" ht="26.25" customHeight="1">
      <c r="B12" s="47">
        <v>3</v>
      </c>
      <c r="C12" s="39" t="s">
        <v>81</v>
      </c>
      <c r="D12" s="21">
        <f t="shared" si="2"/>
        <v>1039828.9739000001</v>
      </c>
      <c r="E12" s="21">
        <f t="shared" si="3"/>
        <v>474334.57819999999</v>
      </c>
      <c r="F12" s="21">
        <f t="shared" si="4"/>
        <v>991826.8</v>
      </c>
      <c r="G12" s="21">
        <f t="shared" si="5"/>
        <v>426876.89720000001</v>
      </c>
      <c r="H12" s="21">
        <f t="shared" si="6"/>
        <v>187884.13199999998</v>
      </c>
      <c r="I12" s="21">
        <f t="shared" si="7"/>
        <v>150867.68100000001</v>
      </c>
      <c r="J12" s="21">
        <v>281612</v>
      </c>
      <c r="K12" s="21">
        <v>137489.7838</v>
      </c>
      <c r="L12" s="21">
        <v>108651.3</v>
      </c>
      <c r="M12" s="21">
        <v>43625.258000000002</v>
      </c>
      <c r="N12" s="21">
        <v>238532</v>
      </c>
      <c r="O12" s="21">
        <v>111353.9439</v>
      </c>
      <c r="P12" s="21">
        <v>52651.3</v>
      </c>
      <c r="Q12" s="21">
        <v>35295.357000000004</v>
      </c>
      <c r="R12" s="21">
        <v>37030</v>
      </c>
      <c r="S12" s="21">
        <v>23489.132900000001</v>
      </c>
      <c r="T12" s="21">
        <v>56000</v>
      </c>
      <c r="U12" s="21">
        <v>8329.9009999999998</v>
      </c>
      <c r="V12" s="21">
        <v>1700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84200</v>
      </c>
      <c r="AE12" s="21">
        <v>26552.967000000001</v>
      </c>
      <c r="AF12" s="21">
        <v>-99510.798999999999</v>
      </c>
      <c r="AG12" s="21">
        <v>-11182.052</v>
      </c>
      <c r="AH12" s="21">
        <v>75200</v>
      </c>
      <c r="AI12" s="21">
        <v>26552.967000000001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9000</v>
      </c>
      <c r="AQ12" s="21">
        <v>0</v>
      </c>
      <c r="AR12" s="21">
        <v>130489.201</v>
      </c>
      <c r="AS12" s="21">
        <v>23466.413</v>
      </c>
      <c r="AT12" s="21">
        <v>0</v>
      </c>
      <c r="AU12" s="21">
        <v>0</v>
      </c>
      <c r="AV12" s="21">
        <v>-230000</v>
      </c>
      <c r="AW12" s="21">
        <v>-34648.464999999997</v>
      </c>
      <c r="AX12" s="21">
        <v>0</v>
      </c>
      <c r="AY12" s="21">
        <v>0</v>
      </c>
      <c r="AZ12" s="21">
        <v>61.6</v>
      </c>
      <c r="BA12" s="21">
        <v>61.6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149400</v>
      </c>
      <c r="BK12" s="21">
        <v>67279.968399999998</v>
      </c>
      <c r="BL12" s="21">
        <v>138871.538</v>
      </c>
      <c r="BM12" s="21">
        <v>104481.992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2400</v>
      </c>
      <c r="BW12" s="21">
        <v>182.43</v>
      </c>
      <c r="BX12" s="21">
        <v>85400.156000000003</v>
      </c>
      <c r="BY12" s="21">
        <v>73810.61</v>
      </c>
      <c r="BZ12" s="21">
        <v>32000</v>
      </c>
      <c r="CA12" s="21">
        <v>17850.6044</v>
      </c>
      <c r="CB12" s="21">
        <v>53471.381999999998</v>
      </c>
      <c r="CC12" s="21">
        <v>30671.382000000001</v>
      </c>
      <c r="CD12" s="21">
        <v>115000</v>
      </c>
      <c r="CE12" s="21">
        <v>49246.934000000001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13300</v>
      </c>
      <c r="CM12" s="21">
        <v>6394.5</v>
      </c>
      <c r="CN12" s="21">
        <v>19810.492999999999</v>
      </c>
      <c r="CO12" s="21">
        <v>3880.8829999999998</v>
      </c>
      <c r="CP12" s="21">
        <v>11400</v>
      </c>
      <c r="CQ12" s="21">
        <v>6394.5</v>
      </c>
      <c r="CR12" s="21">
        <v>9000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177739</v>
      </c>
      <c r="CY12" s="21">
        <v>83835.678</v>
      </c>
      <c r="CZ12" s="21">
        <v>20000</v>
      </c>
      <c r="DA12" s="21">
        <v>10000</v>
      </c>
      <c r="DB12" s="21">
        <v>125650</v>
      </c>
      <c r="DC12" s="21">
        <v>60730.525000000001</v>
      </c>
      <c r="DD12" s="21">
        <v>20000</v>
      </c>
      <c r="DE12" s="21">
        <v>10000</v>
      </c>
      <c r="DF12" s="21">
        <v>6000</v>
      </c>
      <c r="DG12" s="21">
        <v>1914</v>
      </c>
      <c r="DH12" s="21">
        <v>0</v>
      </c>
      <c r="DI12" s="21">
        <v>0</v>
      </c>
      <c r="DJ12" s="54">
        <f t="shared" si="9"/>
        <v>137993.8419</v>
      </c>
      <c r="DK12" s="54">
        <f t="shared" si="10"/>
        <v>0</v>
      </c>
      <c r="DL12" s="21">
        <v>277875.8</v>
      </c>
      <c r="DM12" s="21">
        <v>103410</v>
      </c>
      <c r="DN12" s="21">
        <v>0</v>
      </c>
      <c r="DO12" s="21">
        <v>0</v>
      </c>
      <c r="DP12" s="21">
        <v>139881.95809999999</v>
      </c>
      <c r="DQ12" s="21">
        <v>103410</v>
      </c>
    </row>
    <row r="13" spans="1:122" s="46" customFormat="1" ht="26.25" customHeight="1">
      <c r="B13" s="47">
        <v>5</v>
      </c>
      <c r="C13" s="39" t="s">
        <v>82</v>
      </c>
      <c r="D13" s="21">
        <f t="shared" si="2"/>
        <v>5886915.3597999997</v>
      </c>
      <c r="E13" s="21">
        <f t="shared" si="3"/>
        <v>1562412.0564999999</v>
      </c>
      <c r="F13" s="21">
        <f t="shared" si="4"/>
        <v>4256343</v>
      </c>
      <c r="G13" s="21">
        <f t="shared" si="5"/>
        <v>939272.81330000004</v>
      </c>
      <c r="H13" s="21">
        <f t="shared" si="6"/>
        <v>1751572.3598</v>
      </c>
      <c r="I13" s="21">
        <f t="shared" si="7"/>
        <v>623139.24320000003</v>
      </c>
      <c r="J13" s="21">
        <v>1046854</v>
      </c>
      <c r="K13" s="21">
        <v>317467.65259999997</v>
      </c>
      <c r="L13" s="21">
        <v>145608.95999999999</v>
      </c>
      <c r="M13" s="21">
        <v>3487.96</v>
      </c>
      <c r="N13" s="21">
        <v>930985</v>
      </c>
      <c r="O13" s="21">
        <v>305580.41940000001</v>
      </c>
      <c r="P13" s="21">
        <v>121200</v>
      </c>
      <c r="Q13" s="21">
        <v>280</v>
      </c>
      <c r="R13" s="21">
        <v>111415</v>
      </c>
      <c r="S13" s="21">
        <v>9850.6952000000001</v>
      </c>
      <c r="T13" s="21">
        <v>24408.959999999999</v>
      </c>
      <c r="U13" s="21">
        <v>3207.96</v>
      </c>
      <c r="V13" s="21">
        <v>6000</v>
      </c>
      <c r="W13" s="21">
        <v>0</v>
      </c>
      <c r="X13" s="21">
        <v>17500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158963</v>
      </c>
      <c r="AE13" s="21">
        <v>32989.141600000003</v>
      </c>
      <c r="AF13" s="21">
        <v>948633.598</v>
      </c>
      <c r="AG13" s="21">
        <v>361177.79369999998</v>
      </c>
      <c r="AH13" s="21">
        <v>57763</v>
      </c>
      <c r="AI13" s="21">
        <v>5196.5465999999997</v>
      </c>
      <c r="AJ13" s="21">
        <v>150507.788</v>
      </c>
      <c r="AK13" s="21">
        <v>119074.7815</v>
      </c>
      <c r="AL13" s="21">
        <v>0</v>
      </c>
      <c r="AM13" s="21">
        <v>0</v>
      </c>
      <c r="AN13" s="21">
        <v>0</v>
      </c>
      <c r="AO13" s="21">
        <v>0</v>
      </c>
      <c r="AP13" s="21">
        <v>101200</v>
      </c>
      <c r="AQ13" s="21">
        <v>27792.595000000001</v>
      </c>
      <c r="AR13" s="21">
        <v>798125.81</v>
      </c>
      <c r="AS13" s="21">
        <v>250228.5202</v>
      </c>
      <c r="AT13" s="21">
        <v>0</v>
      </c>
      <c r="AU13" s="21">
        <v>0</v>
      </c>
      <c r="AV13" s="21">
        <v>0</v>
      </c>
      <c r="AW13" s="21">
        <v>-8125.5079999999998</v>
      </c>
      <c r="AX13" s="21">
        <v>37100</v>
      </c>
      <c r="AY13" s="21">
        <v>4150.99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6500</v>
      </c>
      <c r="BG13" s="21">
        <v>0</v>
      </c>
      <c r="BH13" s="21">
        <v>0</v>
      </c>
      <c r="BI13" s="21">
        <v>0</v>
      </c>
      <c r="BJ13" s="21">
        <v>486300</v>
      </c>
      <c r="BK13" s="21">
        <v>179325.97640000001</v>
      </c>
      <c r="BL13" s="21">
        <v>413316.32980000001</v>
      </c>
      <c r="BM13" s="21">
        <v>196596.4388</v>
      </c>
      <c r="BN13" s="21">
        <v>382780</v>
      </c>
      <c r="BO13" s="21">
        <v>140770.375</v>
      </c>
      <c r="BP13" s="21">
        <v>72200</v>
      </c>
      <c r="BQ13" s="21">
        <v>3341.2910000000002</v>
      </c>
      <c r="BR13" s="21">
        <v>0</v>
      </c>
      <c r="BS13" s="21">
        <v>0</v>
      </c>
      <c r="BT13" s="21">
        <v>0</v>
      </c>
      <c r="BU13" s="21">
        <v>0</v>
      </c>
      <c r="BV13" s="21">
        <v>16320</v>
      </c>
      <c r="BW13" s="21">
        <v>0</v>
      </c>
      <c r="BX13" s="21">
        <v>273308.24939999997</v>
      </c>
      <c r="BY13" s="21">
        <v>163221.6128</v>
      </c>
      <c r="BZ13" s="21">
        <v>87200</v>
      </c>
      <c r="CA13" s="21">
        <v>38555.6014</v>
      </c>
      <c r="CB13" s="21">
        <v>67808.080400000006</v>
      </c>
      <c r="CC13" s="21">
        <v>30033.535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352724</v>
      </c>
      <c r="CM13" s="21">
        <v>86890.017000000007</v>
      </c>
      <c r="CN13" s="21">
        <v>57750</v>
      </c>
      <c r="CO13" s="21">
        <v>27017.7055</v>
      </c>
      <c r="CP13" s="21">
        <v>338524</v>
      </c>
      <c r="CQ13" s="21">
        <v>86758.017000000007</v>
      </c>
      <c r="CR13" s="21">
        <v>57750</v>
      </c>
      <c r="CS13" s="21">
        <v>27017.7055</v>
      </c>
      <c r="CT13" s="21">
        <v>259354</v>
      </c>
      <c r="CU13" s="21">
        <v>70996.357399999994</v>
      </c>
      <c r="CV13" s="21">
        <v>57250</v>
      </c>
      <c r="CW13" s="21">
        <v>27017.7055</v>
      </c>
      <c r="CX13" s="21">
        <v>885402</v>
      </c>
      <c r="CY13" s="21">
        <v>298064.03570000001</v>
      </c>
      <c r="CZ13" s="21">
        <v>168763.47200000001</v>
      </c>
      <c r="DA13" s="21">
        <v>34859.345200000003</v>
      </c>
      <c r="DB13" s="21">
        <v>706430</v>
      </c>
      <c r="DC13" s="21">
        <v>229634.53570000001</v>
      </c>
      <c r="DD13" s="21">
        <v>152263.47200000001</v>
      </c>
      <c r="DE13" s="21">
        <v>34229.345200000003</v>
      </c>
      <c r="DF13" s="21">
        <v>50000</v>
      </c>
      <c r="DG13" s="21">
        <v>20385</v>
      </c>
      <c r="DH13" s="21">
        <v>0</v>
      </c>
      <c r="DI13" s="21">
        <v>0</v>
      </c>
      <c r="DJ13" s="54">
        <f t="shared" si="9"/>
        <v>1112000</v>
      </c>
      <c r="DK13" s="54">
        <f t="shared" si="10"/>
        <v>0</v>
      </c>
      <c r="DL13" s="21">
        <v>1233000</v>
      </c>
      <c r="DM13" s="21">
        <v>0</v>
      </c>
      <c r="DN13" s="21">
        <v>0</v>
      </c>
      <c r="DO13" s="21">
        <v>0</v>
      </c>
      <c r="DP13" s="21">
        <v>121000</v>
      </c>
      <c r="DQ13" s="21">
        <v>0</v>
      </c>
    </row>
    <row r="14" spans="1:122" s="46" customFormat="1" ht="26.25" customHeight="1">
      <c r="B14" s="47">
        <v>6</v>
      </c>
      <c r="C14" s="39" t="s">
        <v>83</v>
      </c>
      <c r="D14" s="21">
        <f t="shared" ref="D14:E14" si="11">F14+H14-DP14</f>
        <v>2807637.1139000002</v>
      </c>
      <c r="E14" s="21">
        <f t="shared" si="11"/>
        <v>1323794.2159</v>
      </c>
      <c r="F14" s="21">
        <f t="shared" ref="F14:I14" si="12">J14+V14+Z14+AD14+AX14+BJ14+CH14+CL14+CX14+DF14+DL14</f>
        <v>1919000</v>
      </c>
      <c r="G14" s="21">
        <f t="shared" si="12"/>
        <v>837646.25359999994</v>
      </c>
      <c r="H14" s="21">
        <f t="shared" si="12"/>
        <v>1433637.1139</v>
      </c>
      <c r="I14" s="21">
        <f t="shared" si="12"/>
        <v>650747.96230000001</v>
      </c>
      <c r="J14" s="21">
        <v>506900</v>
      </c>
      <c r="K14" s="21">
        <v>204570.06849999999</v>
      </c>
      <c r="L14" s="21">
        <v>206637.1139</v>
      </c>
      <c r="M14" s="21">
        <v>30589.744999999999</v>
      </c>
      <c r="N14" s="21">
        <v>361850</v>
      </c>
      <c r="O14" s="21">
        <v>179623.00169999999</v>
      </c>
      <c r="P14" s="21">
        <v>6637.1139000000003</v>
      </c>
      <c r="Q14" s="21">
        <v>4168.4399999999996</v>
      </c>
      <c r="R14" s="21">
        <v>142822.79999999999</v>
      </c>
      <c r="S14" s="21">
        <v>24650.106800000001</v>
      </c>
      <c r="T14" s="21">
        <v>200000</v>
      </c>
      <c r="U14" s="21">
        <v>26421.305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5000</v>
      </c>
      <c r="AE14" s="21">
        <v>0</v>
      </c>
      <c r="AF14" s="21">
        <v>1120000</v>
      </c>
      <c r="AG14" s="21">
        <v>620158.21730000002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5000</v>
      </c>
      <c r="AQ14" s="21">
        <v>0</v>
      </c>
      <c r="AR14" s="21">
        <v>1480000</v>
      </c>
      <c r="AS14" s="21">
        <v>757522.37580000004</v>
      </c>
      <c r="AT14" s="21">
        <v>0</v>
      </c>
      <c r="AU14" s="21">
        <v>0</v>
      </c>
      <c r="AV14" s="21">
        <v>-360000</v>
      </c>
      <c r="AW14" s="21">
        <v>-137364.15849999999</v>
      </c>
      <c r="AX14" s="21">
        <v>250000</v>
      </c>
      <c r="AY14" s="21">
        <v>167700</v>
      </c>
      <c r="AZ14" s="21">
        <v>0</v>
      </c>
      <c r="BA14" s="21">
        <v>0</v>
      </c>
      <c r="BB14" s="21">
        <v>250000</v>
      </c>
      <c r="BC14" s="21">
        <v>167700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13000</v>
      </c>
      <c r="BK14" s="21">
        <v>2419.3651</v>
      </c>
      <c r="BL14" s="21">
        <v>107000</v>
      </c>
      <c r="BM14" s="21">
        <v>0</v>
      </c>
      <c r="BN14" s="21">
        <v>10000</v>
      </c>
      <c r="BO14" s="21">
        <v>1529.9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3000</v>
      </c>
      <c r="BW14" s="21">
        <v>889.46510000000001</v>
      </c>
      <c r="BX14" s="21">
        <v>0</v>
      </c>
      <c r="BY14" s="21">
        <v>0</v>
      </c>
      <c r="BZ14" s="21">
        <v>0</v>
      </c>
      <c r="CA14" s="21">
        <v>0</v>
      </c>
      <c r="CB14" s="21">
        <v>107000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74100</v>
      </c>
      <c r="CM14" s="21">
        <v>35001</v>
      </c>
      <c r="CN14" s="21">
        <v>0</v>
      </c>
      <c r="CO14" s="21">
        <v>0</v>
      </c>
      <c r="CP14" s="21">
        <v>65000</v>
      </c>
      <c r="CQ14" s="21">
        <v>30705</v>
      </c>
      <c r="CR14" s="21">
        <v>0</v>
      </c>
      <c r="CS14" s="21">
        <v>0</v>
      </c>
      <c r="CT14" s="21">
        <v>36000</v>
      </c>
      <c r="CU14" s="21">
        <v>18545</v>
      </c>
      <c r="CV14" s="21">
        <v>0</v>
      </c>
      <c r="CW14" s="21">
        <v>0</v>
      </c>
      <c r="CX14" s="21">
        <v>505000</v>
      </c>
      <c r="CY14" s="21">
        <v>252748.5</v>
      </c>
      <c r="CZ14" s="21">
        <v>0</v>
      </c>
      <c r="DA14" s="21">
        <v>0</v>
      </c>
      <c r="DB14" s="21">
        <v>370500</v>
      </c>
      <c r="DC14" s="21">
        <v>180067.5</v>
      </c>
      <c r="DD14" s="21">
        <v>0</v>
      </c>
      <c r="DE14" s="21">
        <v>0</v>
      </c>
      <c r="DF14" s="21">
        <v>20000</v>
      </c>
      <c r="DG14" s="21">
        <v>10607.32</v>
      </c>
      <c r="DH14" s="21">
        <v>0</v>
      </c>
      <c r="DI14" s="21">
        <v>0</v>
      </c>
      <c r="DJ14" s="54">
        <f t="shared" ref="DJ14:DK14" si="13">DL14+DN14-DP14</f>
        <v>0</v>
      </c>
      <c r="DK14" s="54">
        <f t="shared" si="13"/>
        <v>0</v>
      </c>
      <c r="DL14" s="21">
        <v>545000</v>
      </c>
      <c r="DM14" s="21">
        <v>164600</v>
      </c>
      <c r="DN14" s="21">
        <v>0</v>
      </c>
      <c r="DO14" s="21">
        <v>0</v>
      </c>
      <c r="DP14" s="21">
        <v>545000</v>
      </c>
      <c r="DQ14" s="21">
        <v>164600</v>
      </c>
    </row>
    <row r="15" spans="1:122" ht="16.5" customHeight="1">
      <c r="A15" s="22"/>
      <c r="B15" s="19"/>
      <c r="C15" s="20"/>
      <c r="D15" s="21">
        <f t="shared" ref="D15:E17" si="14">F15+H15-DP15</f>
        <v>0</v>
      </c>
      <c r="E15" s="21">
        <f t="shared" si="14"/>
        <v>0</v>
      </c>
      <c r="F15" s="21">
        <f t="shared" ref="F15:H17" si="15">J15+V15+Z15+AD15+AX15+BJ15+CH15+CL15+CX15+DF15+DL15</f>
        <v>0</v>
      </c>
      <c r="G15" s="21">
        <f t="shared" si="15"/>
        <v>0</v>
      </c>
      <c r="H15" s="21">
        <f t="shared" si="15"/>
        <v>0</v>
      </c>
      <c r="I15" s="21">
        <f t="shared" ref="I15:I17" si="16">M15+Y15+AC15+AG15+BA15+BM15+CK15+CO15+DA15+DI15+DO15</f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f t="shared" ref="DJ15:DK17" si="17">DL15+DN15-DP15</f>
        <v>0</v>
      </c>
      <c r="DK15" s="21">
        <f t="shared" si="17"/>
        <v>0</v>
      </c>
      <c r="DL15" s="21"/>
      <c r="DM15" s="21"/>
      <c r="DN15" s="21"/>
      <c r="DO15" s="21"/>
      <c r="DP15" s="21"/>
      <c r="DQ15" s="21"/>
    </row>
    <row r="16" spans="1:122" ht="16.5" customHeight="1">
      <c r="A16" s="22"/>
      <c r="B16" s="19"/>
      <c r="C16" s="20"/>
      <c r="D16" s="21">
        <f t="shared" si="14"/>
        <v>0</v>
      </c>
      <c r="E16" s="21">
        <f t="shared" si="14"/>
        <v>0</v>
      </c>
      <c r="F16" s="21">
        <f t="shared" si="15"/>
        <v>0</v>
      </c>
      <c r="G16" s="21">
        <f t="shared" si="15"/>
        <v>0</v>
      </c>
      <c r="H16" s="21">
        <f t="shared" si="15"/>
        <v>0</v>
      </c>
      <c r="I16" s="21">
        <f t="shared" si="16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>
        <f t="shared" si="17"/>
        <v>0</v>
      </c>
      <c r="DK16" s="21">
        <f t="shared" si="17"/>
        <v>0</v>
      </c>
      <c r="DL16" s="21"/>
      <c r="DM16" s="21"/>
      <c r="DN16" s="21"/>
      <c r="DO16" s="21"/>
      <c r="DP16" s="21"/>
      <c r="DQ16" s="21"/>
    </row>
    <row r="17" spans="1:121" ht="16.5" customHeight="1">
      <c r="A17" s="22"/>
      <c r="B17" s="19"/>
      <c r="C17" s="20" t="s">
        <v>41</v>
      </c>
      <c r="D17" s="21">
        <f t="shared" si="14"/>
        <v>18810278.7346</v>
      </c>
      <c r="E17" s="21">
        <f t="shared" si="14"/>
        <v>5941159.5657000002</v>
      </c>
      <c r="F17" s="21">
        <f t="shared" si="15"/>
        <v>12421526.1</v>
      </c>
      <c r="G17" s="21">
        <f t="shared" si="15"/>
        <v>3731976.3414999996</v>
      </c>
      <c r="H17" s="21">
        <f>L17+X17+AB17+AF17+AZ17+BL17+CJ17+CN17+CZ17+DH17+DN17</f>
        <v>8739519.7927000001</v>
      </c>
      <c r="I17" s="21">
        <f t="shared" si="16"/>
        <v>2567194.2242000001</v>
      </c>
      <c r="J17" s="21">
        <f t="shared" ref="J17:AO17" si="18">SUM(J10:J16)</f>
        <v>3201369.9</v>
      </c>
      <c r="K17" s="21">
        <f t="shared" si="18"/>
        <v>1138831.9051999999</v>
      </c>
      <c r="L17" s="21">
        <f t="shared" si="18"/>
        <v>1419751.7738999999</v>
      </c>
      <c r="M17" s="21">
        <f t="shared" si="18"/>
        <v>197517.75440000001</v>
      </c>
      <c r="N17" s="21">
        <f t="shared" si="18"/>
        <v>2595918.1</v>
      </c>
      <c r="O17" s="21">
        <f t="shared" si="18"/>
        <v>1019808.2340000001</v>
      </c>
      <c r="P17" s="21">
        <f t="shared" si="18"/>
        <v>217875.01389999999</v>
      </c>
      <c r="Q17" s="21">
        <f t="shared" si="18"/>
        <v>45472.886200000008</v>
      </c>
      <c r="R17" s="21">
        <f t="shared" si="18"/>
        <v>588210.6</v>
      </c>
      <c r="S17" s="21">
        <f t="shared" si="18"/>
        <v>112218.86619999999</v>
      </c>
      <c r="T17" s="21">
        <f t="shared" si="18"/>
        <v>1201876.76</v>
      </c>
      <c r="U17" s="21">
        <f t="shared" si="18"/>
        <v>152044.8682</v>
      </c>
      <c r="V17" s="21">
        <f t="shared" si="18"/>
        <v>9500.2000000000007</v>
      </c>
      <c r="W17" s="21">
        <f t="shared" si="18"/>
        <v>390.15</v>
      </c>
      <c r="X17" s="21">
        <f t="shared" si="18"/>
        <v>49000</v>
      </c>
      <c r="Y17" s="21">
        <f t="shared" si="18"/>
        <v>29472.5</v>
      </c>
      <c r="Z17" s="21">
        <f t="shared" si="18"/>
        <v>0</v>
      </c>
      <c r="AA17" s="21">
        <f t="shared" si="18"/>
        <v>0</v>
      </c>
      <c r="AB17" s="21">
        <f t="shared" si="18"/>
        <v>0</v>
      </c>
      <c r="AC17" s="21">
        <f t="shared" si="18"/>
        <v>0</v>
      </c>
      <c r="AD17" s="21">
        <f t="shared" si="18"/>
        <v>563944.5</v>
      </c>
      <c r="AE17" s="21">
        <f t="shared" si="18"/>
        <v>194696.10860000001</v>
      </c>
      <c r="AF17" s="21">
        <f t="shared" si="18"/>
        <v>4724574.2520000003</v>
      </c>
      <c r="AG17" s="21">
        <f t="shared" si="18"/>
        <v>1399925.7902000002</v>
      </c>
      <c r="AH17" s="21">
        <f t="shared" si="18"/>
        <v>135463</v>
      </c>
      <c r="AI17" s="21">
        <f t="shared" si="18"/>
        <v>31749.513599999998</v>
      </c>
      <c r="AJ17" s="21">
        <f t="shared" si="18"/>
        <v>506569.788</v>
      </c>
      <c r="AK17" s="21">
        <f t="shared" si="18"/>
        <v>346442.0882</v>
      </c>
      <c r="AL17" s="21">
        <f t="shared" si="18"/>
        <v>0</v>
      </c>
      <c r="AM17" s="21">
        <f t="shared" si="18"/>
        <v>0</v>
      </c>
      <c r="AN17" s="21">
        <f t="shared" si="18"/>
        <v>282015.25300000003</v>
      </c>
      <c r="AO17" s="21">
        <f t="shared" si="18"/>
        <v>0</v>
      </c>
      <c r="AP17" s="21">
        <f t="shared" ref="AP17:BU17" si="19">SUM(AP10:AP16)</f>
        <v>428481.5</v>
      </c>
      <c r="AQ17" s="21">
        <f t="shared" si="19"/>
        <v>162946.595</v>
      </c>
      <c r="AR17" s="21">
        <f t="shared" si="19"/>
        <v>4736372.3109999998</v>
      </c>
      <c r="AS17" s="21">
        <f t="shared" si="19"/>
        <v>1268341.4114999999</v>
      </c>
      <c r="AT17" s="21">
        <f t="shared" si="19"/>
        <v>0</v>
      </c>
      <c r="AU17" s="21">
        <f t="shared" si="19"/>
        <v>0</v>
      </c>
      <c r="AV17" s="21">
        <f t="shared" si="19"/>
        <v>-800383.1</v>
      </c>
      <c r="AW17" s="21">
        <f t="shared" si="19"/>
        <v>-214857.7095</v>
      </c>
      <c r="AX17" s="21">
        <f t="shared" si="19"/>
        <v>557749.4</v>
      </c>
      <c r="AY17" s="21">
        <f t="shared" si="19"/>
        <v>256521.29499999998</v>
      </c>
      <c r="AZ17" s="21">
        <f t="shared" si="19"/>
        <v>12561.6</v>
      </c>
      <c r="BA17" s="21">
        <f t="shared" si="19"/>
        <v>61.6</v>
      </c>
      <c r="BB17" s="21">
        <f t="shared" si="19"/>
        <v>494849.4</v>
      </c>
      <c r="BC17" s="21">
        <f t="shared" si="19"/>
        <v>245407.02299999999</v>
      </c>
      <c r="BD17" s="21">
        <f t="shared" si="19"/>
        <v>12500</v>
      </c>
      <c r="BE17" s="21">
        <f t="shared" si="19"/>
        <v>0</v>
      </c>
      <c r="BF17" s="21">
        <f t="shared" si="19"/>
        <v>21500</v>
      </c>
      <c r="BG17" s="21">
        <f t="shared" si="19"/>
        <v>4505</v>
      </c>
      <c r="BH17" s="21">
        <f t="shared" si="19"/>
        <v>0</v>
      </c>
      <c r="BI17" s="21">
        <f t="shared" si="19"/>
        <v>0</v>
      </c>
      <c r="BJ17" s="21">
        <f t="shared" si="19"/>
        <v>804299.6</v>
      </c>
      <c r="BK17" s="21">
        <f t="shared" si="19"/>
        <v>317089.33670000004</v>
      </c>
      <c r="BL17" s="21">
        <f t="shared" si="19"/>
        <v>1181126.6517999999</v>
      </c>
      <c r="BM17" s="21">
        <f t="shared" si="19"/>
        <v>597924.89859999996</v>
      </c>
      <c r="BN17" s="21">
        <f t="shared" si="19"/>
        <v>394780</v>
      </c>
      <c r="BO17" s="21">
        <f t="shared" si="19"/>
        <v>142300.27499999999</v>
      </c>
      <c r="BP17" s="21">
        <f t="shared" si="19"/>
        <v>108538.784</v>
      </c>
      <c r="BQ17" s="21">
        <f t="shared" si="19"/>
        <v>38043.092799999999</v>
      </c>
      <c r="BR17" s="21">
        <f t="shared" si="19"/>
        <v>0</v>
      </c>
      <c r="BS17" s="21">
        <f t="shared" si="19"/>
        <v>0</v>
      </c>
      <c r="BT17" s="21">
        <f t="shared" si="19"/>
        <v>0</v>
      </c>
      <c r="BU17" s="21">
        <f t="shared" si="19"/>
        <v>0</v>
      </c>
      <c r="BV17" s="21">
        <f t="shared" ref="BV17:DA17" si="20">SUM(BV10:BV16)</f>
        <v>47319.6</v>
      </c>
      <c r="BW17" s="21">
        <f t="shared" si="20"/>
        <v>3878.9589999999998</v>
      </c>
      <c r="BX17" s="21">
        <f t="shared" si="20"/>
        <v>674308.40540000005</v>
      </c>
      <c r="BY17" s="21">
        <f t="shared" si="20"/>
        <v>463843.77380000002</v>
      </c>
      <c r="BZ17" s="21">
        <f t="shared" si="20"/>
        <v>247200</v>
      </c>
      <c r="CA17" s="21">
        <f t="shared" si="20"/>
        <v>121663.16869999999</v>
      </c>
      <c r="CB17" s="21">
        <f t="shared" si="20"/>
        <v>398279.46239999996</v>
      </c>
      <c r="CC17" s="21">
        <f t="shared" si="20"/>
        <v>96038.032000000007</v>
      </c>
      <c r="CD17" s="21">
        <f t="shared" si="20"/>
        <v>115000</v>
      </c>
      <c r="CE17" s="21">
        <f t="shared" si="20"/>
        <v>49246.934000000001</v>
      </c>
      <c r="CF17" s="21">
        <f t="shared" si="20"/>
        <v>0</v>
      </c>
      <c r="CG17" s="21">
        <f t="shared" si="20"/>
        <v>0</v>
      </c>
      <c r="CH17" s="21">
        <f t="shared" si="20"/>
        <v>9600</v>
      </c>
      <c r="CI17" s="21">
        <f t="shared" si="20"/>
        <v>0</v>
      </c>
      <c r="CJ17" s="21">
        <f t="shared" si="20"/>
        <v>0</v>
      </c>
      <c r="CK17" s="21">
        <f t="shared" si="20"/>
        <v>0</v>
      </c>
      <c r="CL17" s="21">
        <f t="shared" si="20"/>
        <v>662966</v>
      </c>
      <c r="CM17" s="21">
        <f t="shared" si="20"/>
        <v>219808.223</v>
      </c>
      <c r="CN17" s="21">
        <f t="shared" si="20"/>
        <v>384735.79300000001</v>
      </c>
      <c r="CO17" s="21">
        <f t="shared" si="20"/>
        <v>124656.54579999999</v>
      </c>
      <c r="CP17" s="21">
        <f t="shared" si="20"/>
        <v>623096</v>
      </c>
      <c r="CQ17" s="21">
        <f t="shared" si="20"/>
        <v>209540.77299999999</v>
      </c>
      <c r="CR17" s="21">
        <f t="shared" si="20"/>
        <v>134949.70000000001</v>
      </c>
      <c r="CS17" s="21">
        <f t="shared" si="20"/>
        <v>32831.966500000002</v>
      </c>
      <c r="CT17" s="21">
        <f t="shared" si="20"/>
        <v>395967</v>
      </c>
      <c r="CU17" s="21">
        <f t="shared" si="20"/>
        <v>131849.5404</v>
      </c>
      <c r="CV17" s="21">
        <f t="shared" si="20"/>
        <v>121441.9</v>
      </c>
      <c r="CW17" s="21">
        <f t="shared" si="20"/>
        <v>28824.166499999999</v>
      </c>
      <c r="CX17" s="21">
        <f t="shared" si="20"/>
        <v>2849535.5</v>
      </c>
      <c r="CY17" s="21">
        <f t="shared" si="20"/>
        <v>1201667.003</v>
      </c>
      <c r="CZ17" s="21">
        <f t="shared" si="20"/>
        <v>967769.72200000007</v>
      </c>
      <c r="DA17" s="21">
        <f t="shared" si="20"/>
        <v>217635.13520000002</v>
      </c>
      <c r="DB17" s="21">
        <f t="shared" ref="DB17:DI17" si="21">SUM(DB10:DB16)</f>
        <v>1940753.8</v>
      </c>
      <c r="DC17" s="21">
        <f t="shared" si="21"/>
        <v>780935.3330000001</v>
      </c>
      <c r="DD17" s="21">
        <f t="shared" si="21"/>
        <v>942266.72200000007</v>
      </c>
      <c r="DE17" s="21">
        <f t="shared" si="21"/>
        <v>216394.13520000002</v>
      </c>
      <c r="DF17" s="21">
        <f t="shared" si="21"/>
        <v>136800</v>
      </c>
      <c r="DG17" s="21">
        <f t="shared" si="21"/>
        <v>44961.32</v>
      </c>
      <c r="DH17" s="21">
        <f t="shared" si="21"/>
        <v>0</v>
      </c>
      <c r="DI17" s="21">
        <f t="shared" si="21"/>
        <v>0</v>
      </c>
      <c r="DJ17" s="21">
        <f t="shared" si="17"/>
        <v>1274993.8419000003</v>
      </c>
      <c r="DK17" s="21">
        <f t="shared" si="17"/>
        <v>0</v>
      </c>
      <c r="DL17" s="21">
        <f>SUM(DL10:DL16)</f>
        <v>3625761</v>
      </c>
      <c r="DM17" s="21">
        <f>SUM(DM10:DM16)</f>
        <v>358011</v>
      </c>
      <c r="DN17" s="21">
        <f>SUM(DN10:DN16)</f>
        <v>0</v>
      </c>
      <c r="DO17" s="21">
        <f>SUM(DO10:DO16)</f>
        <v>0</v>
      </c>
      <c r="DP17" s="21">
        <f>SUM(DP10:DP16)</f>
        <v>2350767.1580999997</v>
      </c>
      <c r="DQ17" s="21">
        <f t="shared" ref="DQ17" si="22">SUM(DQ10:DQ16)</f>
        <v>358011</v>
      </c>
    </row>
    <row r="18" spans="1:121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</row>
    <row r="19" spans="1:121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</row>
    <row r="20" spans="1:121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</row>
    <row r="21" spans="1:12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</row>
    <row r="22" spans="1:12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</row>
    <row r="23" spans="1:12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</row>
    <row r="24" spans="1:121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</row>
    <row r="25" spans="1:121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</row>
    <row r="26" spans="1:121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</row>
    <row r="27" spans="1:121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</row>
    <row r="28" spans="1:121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</row>
    <row r="29" spans="1:121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</row>
    <row r="30" spans="1:12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</row>
    <row r="31" spans="1:121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</row>
    <row r="32" spans="1:121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</row>
    <row r="33" spans="4:12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</row>
    <row r="34" spans="4:121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</row>
    <row r="35" spans="4:121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</row>
    <row r="36" spans="4:121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</row>
    <row r="37" spans="4:121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</row>
    <row r="38" spans="4:121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</row>
    <row r="39" spans="4:121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</row>
    <row r="40" spans="4:121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</row>
    <row r="41" spans="4:121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</row>
    <row r="42" spans="4:121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</row>
    <row r="43" spans="4:12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</row>
    <row r="44" spans="4:121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</row>
    <row r="45" spans="4:121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</row>
    <row r="46" spans="4:121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</row>
    <row r="47" spans="4:121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</row>
    <row r="48" spans="4:12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</row>
    <row r="49" spans="4:121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</row>
    <row r="50" spans="4:121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</row>
    <row r="51" spans="4:121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</row>
    <row r="52" spans="4:121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</row>
    <row r="53" spans="4:121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</row>
    <row r="54" spans="4:121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</row>
    <row r="55" spans="4:121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</row>
    <row r="56" spans="4:121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</row>
    <row r="57" spans="4:121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</row>
    <row r="58" spans="4:121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</row>
    <row r="59" spans="4:121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</row>
    <row r="60" spans="4:121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</row>
    <row r="61" spans="4:12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</row>
    <row r="62" spans="4:121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</row>
    <row r="63" spans="4:121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</row>
    <row r="64" spans="4:121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</row>
    <row r="65" spans="4:121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</row>
    <row r="66" spans="4:121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</row>
    <row r="67" spans="4:12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</row>
    <row r="68" spans="4:121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</row>
    <row r="69" spans="4:121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</row>
    <row r="70" spans="4:121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</row>
    <row r="71" spans="4:121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</row>
    <row r="72" spans="4:121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</row>
    <row r="73" spans="4:121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</row>
    <row r="74" spans="4:121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</row>
    <row r="75" spans="4:121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</row>
    <row r="76" spans="4:121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</row>
    <row r="77" spans="4:12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</row>
    <row r="78" spans="4:121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</row>
    <row r="79" spans="4:121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</row>
    <row r="80" spans="4:121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</row>
    <row r="81" spans="4:121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</row>
    <row r="82" spans="4:12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</row>
    <row r="83" spans="4:121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</row>
    <row r="84" spans="4:121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</row>
    <row r="85" spans="4:121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</row>
    <row r="86" spans="4:121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</row>
    <row r="87" spans="4:121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</row>
    <row r="88" spans="4:121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</row>
    <row r="89" spans="4:121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</row>
    <row r="90" spans="4:121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</row>
    <row r="91" spans="4:121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</row>
    <row r="92" spans="4:121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</row>
    <row r="93" spans="4:121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</row>
    <row r="94" spans="4:121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</row>
    <row r="95" spans="4:121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</row>
    <row r="96" spans="4:121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</row>
    <row r="97" spans="4:121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</row>
    <row r="98" spans="4:121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</row>
    <row r="99" spans="4:121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</row>
    <row r="100" spans="4:121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</row>
    <row r="101" spans="4:121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</row>
    <row r="102" spans="4:121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</row>
    <row r="103" spans="4:121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</row>
    <row r="104" spans="4:121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</row>
    <row r="105" spans="4:121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</row>
    <row r="106" spans="4:121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</row>
    <row r="107" spans="4:121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</row>
    <row r="108" spans="4:121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</row>
    <row r="109" spans="4:121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</row>
    <row r="110" spans="4:121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</row>
    <row r="111" spans="4:121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</row>
    <row r="112" spans="4:121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</row>
    <row r="113" spans="4:121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</row>
    <row r="114" spans="4:121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</row>
    <row r="115" spans="4:121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</row>
    <row r="116" spans="4:121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</row>
    <row r="117" spans="4:121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</row>
    <row r="118" spans="4:121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</row>
    <row r="119" spans="4:121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</row>
    <row r="120" spans="4:121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</row>
    <row r="121" spans="4:121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</row>
    <row r="122" spans="4:121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</row>
    <row r="123" spans="4:121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</row>
    <row r="124" spans="4:121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</row>
    <row r="125" spans="4:121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</row>
    <row r="126" spans="4:121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</row>
    <row r="127" spans="4:121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</row>
    <row r="128" spans="4:121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</row>
    <row r="129" spans="4:121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</row>
    <row r="130" spans="4:121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</row>
    <row r="131" spans="4:121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</row>
    <row r="132" spans="4:121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</row>
    <row r="133" spans="4:121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</row>
    <row r="134" spans="4:121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</row>
    <row r="135" spans="4:121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</row>
    <row r="136" spans="4:121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</row>
    <row r="137" spans="4:121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</row>
    <row r="138" spans="4:121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</row>
    <row r="139" spans="4:121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</row>
    <row r="140" spans="4:121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</row>
    <row r="141" spans="4:121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</row>
    <row r="142" spans="4:121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</row>
    <row r="143" spans="4:121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</row>
    <row r="144" spans="4:121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</row>
    <row r="145" spans="4:121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</row>
    <row r="146" spans="4:121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</row>
    <row r="147" spans="4:121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</row>
    <row r="148" spans="4:121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</row>
    <row r="149" spans="4:121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</row>
    <row r="150" spans="4:121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</row>
    <row r="151" spans="4:121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</row>
  </sheetData>
  <protectedRanges>
    <protectedRange sqref="C15:C17" name="Range3"/>
    <protectedRange sqref="J15:DI17 DL17:DQ17 BB11:DI14 J11:AW14" name="Range1"/>
    <protectedRange sqref="DL11:DQ16" name="Range2"/>
    <protectedRange sqref="C10:C14" name="Range1_1_1_1_2"/>
    <protectedRange sqref="AX11:BA14 J10:DI10" name="Range1_1"/>
    <protectedRange sqref="DL10:DQ10" name="Range2_1"/>
  </protectedRanges>
  <mergeCells count="98"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D7:E7"/>
    <mergeCell ref="F7:G7"/>
    <mergeCell ref="H7:I7"/>
    <mergeCell ref="J7:K7"/>
    <mergeCell ref="L7:M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H7:DI7"/>
    <mergeCell ref="DJ7:DK7"/>
    <mergeCell ref="DL7:DM7"/>
    <mergeCell ref="DN7:DO7"/>
    <mergeCell ref="DP7:D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"/>
  <sheetViews>
    <sheetView zoomScale="70" zoomScaleNormal="70" workbookViewId="0">
      <pane xSplit="2" ySplit="10" topLeftCell="BB11" activePane="bottomRight" state="frozen"/>
      <selection pane="topRight" activeCell="C1" sqref="C1"/>
      <selection pane="bottomLeft" activeCell="A10" sqref="A10"/>
      <selection pane="bottomRight" activeCell="BP12" sqref="BP12"/>
    </sheetView>
  </sheetViews>
  <sheetFormatPr defaultRowHeight="17.25"/>
  <cols>
    <col min="1" max="1" width="4.140625" style="1" customWidth="1"/>
    <col min="2" max="2" width="15.42578125" style="1" customWidth="1"/>
    <col min="3" max="3" width="15.7109375" style="1" customWidth="1"/>
    <col min="4" max="4" width="13.85546875" style="1" customWidth="1"/>
    <col min="5" max="5" width="15.28515625" style="1" customWidth="1"/>
    <col min="6" max="6" width="13.85546875" style="1" customWidth="1"/>
    <col min="7" max="7" width="14.42578125" style="1" customWidth="1"/>
    <col min="8" max="8" width="12.85546875" style="1" customWidth="1"/>
    <col min="9" max="12" width="13.71093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67" width="9.140625" style="1"/>
    <col min="68" max="68" width="12.7109375" style="1" customWidth="1"/>
    <col min="69" max="69" width="11.85546875" style="1" customWidth="1"/>
    <col min="70" max="70" width="12.85546875" style="1" customWidth="1"/>
    <col min="71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70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70" ht="25.5" customHeight="1">
      <c r="A2" s="114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</row>
    <row r="3" spans="1:70" ht="19.5" customHeight="1">
      <c r="A3" s="114"/>
      <c r="B3" s="114"/>
      <c r="C3" s="114"/>
      <c r="D3" s="114"/>
      <c r="E3" s="114"/>
      <c r="F3" s="114"/>
      <c r="G3" s="114"/>
      <c r="H3" s="114"/>
      <c r="I3" s="43"/>
      <c r="J3" s="27"/>
      <c r="K3" s="43"/>
      <c r="L3" s="27"/>
      <c r="M3" s="27"/>
      <c r="N3" s="27"/>
      <c r="O3" s="28"/>
      <c r="P3" s="2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0"/>
      <c r="BD3" s="30"/>
      <c r="BE3" s="45">
        <v>12295.600000000093</v>
      </c>
      <c r="BF3" s="45">
        <v>11740.599999999977</v>
      </c>
      <c r="BG3" s="30"/>
      <c r="BH3" s="30"/>
      <c r="BI3" s="30"/>
      <c r="BJ3" s="30"/>
      <c r="BK3" s="30"/>
      <c r="BL3" s="30"/>
      <c r="BM3" s="30"/>
      <c r="BN3" s="30"/>
    </row>
    <row r="4" spans="1:70" s="31" customFormat="1" ht="15" customHeight="1">
      <c r="A4" s="115" t="s">
        <v>0</v>
      </c>
      <c r="B4" s="87" t="s">
        <v>1</v>
      </c>
      <c r="C4" s="116" t="s">
        <v>42</v>
      </c>
      <c r="D4" s="117"/>
      <c r="E4" s="117"/>
      <c r="F4" s="117"/>
      <c r="G4" s="117"/>
      <c r="H4" s="118"/>
      <c r="I4" s="122" t="s">
        <v>43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4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</row>
    <row r="5" spans="1:70" s="31" customFormat="1" ht="25.5" customHeight="1">
      <c r="A5" s="115"/>
      <c r="B5" s="87"/>
      <c r="C5" s="119"/>
      <c r="D5" s="120"/>
      <c r="E5" s="120"/>
      <c r="F5" s="120"/>
      <c r="G5" s="120"/>
      <c r="H5" s="121"/>
      <c r="I5" s="138" t="s">
        <v>44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40"/>
      <c r="BC5" s="102" t="s">
        <v>45</v>
      </c>
      <c r="BD5" s="103"/>
      <c r="BE5" s="103"/>
      <c r="BF5" s="103"/>
      <c r="BG5" s="103"/>
      <c r="BH5" s="103"/>
      <c r="BI5" s="89" t="s">
        <v>46</v>
      </c>
      <c r="BJ5" s="89"/>
      <c r="BK5" s="89"/>
      <c r="BL5" s="89"/>
      <c r="BM5" s="89"/>
      <c r="BN5" s="89"/>
    </row>
    <row r="6" spans="1:70" s="31" customFormat="1" ht="0.75" hidden="1" customHeight="1">
      <c r="A6" s="115"/>
      <c r="B6" s="87"/>
      <c r="C6" s="119"/>
      <c r="D6" s="120"/>
      <c r="E6" s="120"/>
      <c r="F6" s="120"/>
      <c r="G6" s="120"/>
      <c r="H6" s="121"/>
      <c r="I6" s="9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2"/>
      <c r="BC6" s="90"/>
      <c r="BD6" s="91"/>
      <c r="BE6" s="91"/>
      <c r="BF6" s="91"/>
      <c r="BG6" s="89" t="s">
        <v>47</v>
      </c>
      <c r="BH6" s="89"/>
      <c r="BI6" s="89" t="s">
        <v>48</v>
      </c>
      <c r="BJ6" s="89"/>
      <c r="BK6" s="89" t="s">
        <v>49</v>
      </c>
      <c r="BL6" s="89"/>
      <c r="BM6" s="89"/>
      <c r="BN6" s="89"/>
    </row>
    <row r="7" spans="1:70" s="31" customFormat="1" ht="43.5" customHeight="1">
      <c r="A7" s="115"/>
      <c r="B7" s="87"/>
      <c r="C7" s="119"/>
      <c r="D7" s="120"/>
      <c r="E7" s="120"/>
      <c r="F7" s="120"/>
      <c r="G7" s="120"/>
      <c r="H7" s="121"/>
      <c r="I7" s="89" t="s">
        <v>50</v>
      </c>
      <c r="J7" s="89"/>
      <c r="K7" s="89"/>
      <c r="L7" s="89"/>
      <c r="M7" s="125" t="s">
        <v>51</v>
      </c>
      <c r="N7" s="126"/>
      <c r="O7" s="129" t="s">
        <v>52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132" t="s">
        <v>53</v>
      </c>
      <c r="AF7" s="133"/>
      <c r="AG7" s="132" t="s">
        <v>54</v>
      </c>
      <c r="AH7" s="133"/>
      <c r="AI7" s="95" t="s">
        <v>10</v>
      </c>
      <c r="AJ7" s="96"/>
      <c r="AK7" s="112" t="s">
        <v>55</v>
      </c>
      <c r="AL7" s="87"/>
      <c r="AM7" s="95" t="s">
        <v>10</v>
      </c>
      <c r="AN7" s="96"/>
      <c r="AO7" s="94" t="s">
        <v>56</v>
      </c>
      <c r="AP7" s="94"/>
      <c r="AQ7" s="99" t="s">
        <v>57</v>
      </c>
      <c r="AR7" s="100"/>
      <c r="AS7" s="100"/>
      <c r="AT7" s="100"/>
      <c r="AU7" s="100"/>
      <c r="AV7" s="101"/>
      <c r="AW7" s="95" t="s">
        <v>58</v>
      </c>
      <c r="AX7" s="113"/>
      <c r="AY7" s="113"/>
      <c r="AZ7" s="113"/>
      <c r="BA7" s="113"/>
      <c r="BB7" s="96"/>
      <c r="BC7" s="108" t="s">
        <v>59</v>
      </c>
      <c r="BD7" s="109"/>
      <c r="BE7" s="108" t="s">
        <v>60</v>
      </c>
      <c r="BF7" s="109"/>
      <c r="BG7" s="89"/>
      <c r="BH7" s="89"/>
      <c r="BI7" s="89"/>
      <c r="BJ7" s="89"/>
      <c r="BK7" s="89"/>
      <c r="BL7" s="89"/>
      <c r="BM7" s="89"/>
      <c r="BN7" s="89"/>
    </row>
    <row r="8" spans="1:70" s="31" customFormat="1" ht="109.5" customHeight="1">
      <c r="A8" s="115"/>
      <c r="B8" s="87"/>
      <c r="C8" s="93" t="s">
        <v>61</v>
      </c>
      <c r="D8" s="93"/>
      <c r="E8" s="106" t="s">
        <v>36</v>
      </c>
      <c r="F8" s="106"/>
      <c r="G8" s="107" t="s">
        <v>37</v>
      </c>
      <c r="H8" s="107"/>
      <c r="I8" s="87" t="s">
        <v>62</v>
      </c>
      <c r="J8" s="87"/>
      <c r="K8" s="87" t="s">
        <v>63</v>
      </c>
      <c r="L8" s="87"/>
      <c r="M8" s="127"/>
      <c r="N8" s="128"/>
      <c r="O8" s="95" t="s">
        <v>64</v>
      </c>
      <c r="P8" s="96"/>
      <c r="Q8" s="97" t="s">
        <v>65</v>
      </c>
      <c r="R8" s="98"/>
      <c r="S8" s="95" t="s">
        <v>66</v>
      </c>
      <c r="T8" s="96"/>
      <c r="U8" s="95" t="s">
        <v>67</v>
      </c>
      <c r="V8" s="96"/>
      <c r="W8" s="95" t="s">
        <v>68</v>
      </c>
      <c r="X8" s="96"/>
      <c r="Y8" s="136" t="s">
        <v>69</v>
      </c>
      <c r="Z8" s="137"/>
      <c r="AA8" s="95" t="s">
        <v>70</v>
      </c>
      <c r="AB8" s="96"/>
      <c r="AC8" s="95" t="s">
        <v>71</v>
      </c>
      <c r="AD8" s="96"/>
      <c r="AE8" s="134"/>
      <c r="AF8" s="135"/>
      <c r="AG8" s="134"/>
      <c r="AH8" s="135"/>
      <c r="AI8" s="97" t="s">
        <v>72</v>
      </c>
      <c r="AJ8" s="98"/>
      <c r="AK8" s="87"/>
      <c r="AL8" s="87"/>
      <c r="AM8" s="97" t="s">
        <v>73</v>
      </c>
      <c r="AN8" s="98"/>
      <c r="AO8" s="94"/>
      <c r="AP8" s="94"/>
      <c r="AQ8" s="93" t="s">
        <v>61</v>
      </c>
      <c r="AR8" s="93"/>
      <c r="AS8" s="93" t="s">
        <v>36</v>
      </c>
      <c r="AT8" s="93"/>
      <c r="AU8" s="93" t="s">
        <v>37</v>
      </c>
      <c r="AV8" s="93"/>
      <c r="AW8" s="93" t="s">
        <v>74</v>
      </c>
      <c r="AX8" s="93"/>
      <c r="AY8" s="104" t="s">
        <v>75</v>
      </c>
      <c r="AZ8" s="105"/>
      <c r="BA8" s="142" t="s">
        <v>76</v>
      </c>
      <c r="BB8" s="143"/>
      <c r="BC8" s="110"/>
      <c r="BD8" s="111"/>
      <c r="BE8" s="110"/>
      <c r="BF8" s="111"/>
      <c r="BG8" s="89"/>
      <c r="BH8" s="89"/>
      <c r="BI8" s="89"/>
      <c r="BJ8" s="89"/>
      <c r="BK8" s="89" t="s">
        <v>77</v>
      </c>
      <c r="BL8" s="89"/>
      <c r="BM8" s="89" t="s">
        <v>78</v>
      </c>
      <c r="BN8" s="89"/>
    </row>
    <row r="9" spans="1:70" s="31" customFormat="1" ht="42" customHeight="1">
      <c r="A9" s="115"/>
      <c r="B9" s="87"/>
      <c r="C9" s="32" t="s">
        <v>39</v>
      </c>
      <c r="D9" s="33" t="s">
        <v>40</v>
      </c>
      <c r="E9" s="32" t="s">
        <v>39</v>
      </c>
      <c r="F9" s="33" t="s">
        <v>40</v>
      </c>
      <c r="G9" s="32" t="s">
        <v>39</v>
      </c>
      <c r="H9" s="33" t="s">
        <v>40</v>
      </c>
      <c r="I9" s="32" t="s">
        <v>39</v>
      </c>
      <c r="J9" s="33" t="s">
        <v>40</v>
      </c>
      <c r="K9" s="32" t="s">
        <v>39</v>
      </c>
      <c r="L9" s="33" t="s">
        <v>40</v>
      </c>
      <c r="M9" s="32" t="s">
        <v>39</v>
      </c>
      <c r="N9" s="33" t="s">
        <v>40</v>
      </c>
      <c r="O9" s="32" t="s">
        <v>39</v>
      </c>
      <c r="P9" s="33" t="s">
        <v>40</v>
      </c>
      <c r="Q9" s="32" t="s">
        <v>39</v>
      </c>
      <c r="R9" s="33" t="s">
        <v>40</v>
      </c>
      <c r="S9" s="32" t="s">
        <v>39</v>
      </c>
      <c r="T9" s="33" t="s">
        <v>40</v>
      </c>
      <c r="U9" s="32" t="s">
        <v>39</v>
      </c>
      <c r="V9" s="33" t="s">
        <v>40</v>
      </c>
      <c r="W9" s="32" t="s">
        <v>39</v>
      </c>
      <c r="X9" s="33" t="s">
        <v>40</v>
      </c>
      <c r="Y9" s="32" t="s">
        <v>39</v>
      </c>
      <c r="Z9" s="33" t="s">
        <v>40</v>
      </c>
      <c r="AA9" s="32" t="s">
        <v>39</v>
      </c>
      <c r="AB9" s="33" t="s">
        <v>40</v>
      </c>
      <c r="AC9" s="32" t="s">
        <v>39</v>
      </c>
      <c r="AD9" s="33" t="s">
        <v>40</v>
      </c>
      <c r="AE9" s="32" t="s">
        <v>39</v>
      </c>
      <c r="AF9" s="33" t="s">
        <v>40</v>
      </c>
      <c r="AG9" s="32" t="s">
        <v>39</v>
      </c>
      <c r="AH9" s="33" t="s">
        <v>40</v>
      </c>
      <c r="AI9" s="32" t="s">
        <v>39</v>
      </c>
      <c r="AJ9" s="33" t="s">
        <v>40</v>
      </c>
      <c r="AK9" s="32" t="s">
        <v>39</v>
      </c>
      <c r="AL9" s="33" t="s">
        <v>40</v>
      </c>
      <c r="AM9" s="32" t="s">
        <v>39</v>
      </c>
      <c r="AN9" s="33" t="s">
        <v>40</v>
      </c>
      <c r="AO9" s="32" t="s">
        <v>39</v>
      </c>
      <c r="AP9" s="33" t="s">
        <v>40</v>
      </c>
      <c r="AQ9" s="32" t="s">
        <v>39</v>
      </c>
      <c r="AR9" s="33" t="s">
        <v>40</v>
      </c>
      <c r="AS9" s="32" t="s">
        <v>39</v>
      </c>
      <c r="AT9" s="33" t="s">
        <v>40</v>
      </c>
      <c r="AU9" s="32" t="s">
        <v>39</v>
      </c>
      <c r="AV9" s="33" t="s">
        <v>40</v>
      </c>
      <c r="AW9" s="32" t="s">
        <v>39</v>
      </c>
      <c r="AX9" s="33" t="s">
        <v>40</v>
      </c>
      <c r="AY9" s="32" t="s">
        <v>39</v>
      </c>
      <c r="AZ9" s="33" t="s">
        <v>40</v>
      </c>
      <c r="BA9" s="32" t="s">
        <v>39</v>
      </c>
      <c r="BB9" s="33" t="s">
        <v>40</v>
      </c>
      <c r="BC9" s="32" t="s">
        <v>39</v>
      </c>
      <c r="BD9" s="33" t="s">
        <v>40</v>
      </c>
      <c r="BE9" s="32" t="s">
        <v>39</v>
      </c>
      <c r="BF9" s="33" t="s">
        <v>40</v>
      </c>
      <c r="BG9" s="32" t="s">
        <v>39</v>
      </c>
      <c r="BH9" s="33" t="s">
        <v>40</v>
      </c>
      <c r="BI9" s="32" t="s">
        <v>39</v>
      </c>
      <c r="BJ9" s="33" t="s">
        <v>40</v>
      </c>
      <c r="BK9" s="32" t="s">
        <v>39</v>
      </c>
      <c r="BL9" s="33" t="s">
        <v>40</v>
      </c>
      <c r="BM9" s="32" t="s">
        <v>39</v>
      </c>
      <c r="BN9" s="33" t="s">
        <v>40</v>
      </c>
    </row>
    <row r="10" spans="1:70" s="31" customFormat="1" ht="18.7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0" s="49" customFormat="1" ht="19.5" customHeight="1">
      <c r="A11" s="48">
        <v>1</v>
      </c>
      <c r="B11" s="41" t="s">
        <v>79</v>
      </c>
      <c r="C11" s="40">
        <f t="shared" ref="C11:D18" si="0">E11+G11-BA11</f>
        <v>6049628.0530000003</v>
      </c>
      <c r="D11" s="40">
        <f t="shared" si="0"/>
        <v>1506992.7867999999</v>
      </c>
      <c r="E11" s="40">
        <f t="shared" ref="E11:E18" si="1">I11+K11+M11+AE11+AG11+AK11+AO11+AS11</f>
        <v>2581284</v>
      </c>
      <c r="F11" s="40">
        <f t="shared" ref="F11:F18" si="2">J11+L11+N11+AF11+AH11+AL11+AP11+AT11</f>
        <v>789220.1237</v>
      </c>
      <c r="G11" s="40">
        <f>AY11+BC11+BE11+BG11+BI11+BK11+BM11</f>
        <v>4220929.2530000005</v>
      </c>
      <c r="H11" s="40">
        <f>AZ11+BD11+BF11+BH11+BJ11+BL11+BN11</f>
        <v>807772.66310000001</v>
      </c>
      <c r="I11" s="40">
        <v>578200</v>
      </c>
      <c r="J11" s="40">
        <v>246465.20600000001</v>
      </c>
      <c r="K11" s="40">
        <v>0</v>
      </c>
      <c r="L11" s="40">
        <v>0</v>
      </c>
      <c r="M11" s="40">
        <v>1150698.8</v>
      </c>
      <c r="N11" s="40">
        <v>436602.4767</v>
      </c>
      <c r="O11" s="40">
        <v>67000</v>
      </c>
      <c r="P11" s="40">
        <v>36514.0406</v>
      </c>
      <c r="Q11" s="40">
        <v>308665.40000000002</v>
      </c>
      <c r="R11" s="40">
        <v>116026.15180000001</v>
      </c>
      <c r="S11" s="40">
        <v>3065</v>
      </c>
      <c r="T11" s="40">
        <v>1636.5417</v>
      </c>
      <c r="U11" s="40">
        <v>4000</v>
      </c>
      <c r="V11" s="40">
        <v>1827</v>
      </c>
      <c r="W11" s="40">
        <v>543206.80000000005</v>
      </c>
      <c r="X11" s="40">
        <v>258328.66200000001</v>
      </c>
      <c r="Y11" s="40">
        <v>530706.80000000005</v>
      </c>
      <c r="Z11" s="40">
        <v>254189.24040000001</v>
      </c>
      <c r="AA11" s="40">
        <v>154461.6</v>
      </c>
      <c r="AB11" s="40">
        <v>2414.8000000000002</v>
      </c>
      <c r="AC11" s="40">
        <v>61300</v>
      </c>
      <c r="AD11" s="40">
        <v>15773.2806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5000</v>
      </c>
      <c r="AL11" s="40">
        <v>0</v>
      </c>
      <c r="AM11" s="40">
        <v>0</v>
      </c>
      <c r="AN11" s="40">
        <v>0</v>
      </c>
      <c r="AO11" s="40">
        <v>71800</v>
      </c>
      <c r="AP11" s="40">
        <v>15305</v>
      </c>
      <c r="AQ11" s="53">
        <f t="shared" ref="AQ11:AR14" si="3">AS11+AU11-BA11</f>
        <v>23000</v>
      </c>
      <c r="AR11" s="53">
        <f t="shared" ref="AR11:AR14" si="4">AT11+AV11-BB11</f>
        <v>847.44100000000617</v>
      </c>
      <c r="AS11" s="40">
        <v>775585.2</v>
      </c>
      <c r="AT11" s="40">
        <v>90847.441000000006</v>
      </c>
      <c r="AU11" s="40">
        <v>0</v>
      </c>
      <c r="AV11" s="40">
        <v>0</v>
      </c>
      <c r="AW11" s="40">
        <v>772585.2</v>
      </c>
      <c r="AX11" s="40">
        <v>90000</v>
      </c>
      <c r="AY11" s="40">
        <v>0</v>
      </c>
      <c r="AZ11" s="40">
        <v>0</v>
      </c>
      <c r="BA11" s="40">
        <v>752585.2</v>
      </c>
      <c r="BB11" s="40">
        <v>90000</v>
      </c>
      <c r="BC11" s="40">
        <v>4110076.253</v>
      </c>
      <c r="BD11" s="40">
        <v>780717.41969999997</v>
      </c>
      <c r="BE11" s="53">
        <f>108853+2000</f>
        <v>110853</v>
      </c>
      <c r="BF11" s="40">
        <v>32015.661400000001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-4960.4179999999997</v>
      </c>
      <c r="BM11" s="40">
        <v>0</v>
      </c>
      <c r="BN11" s="40">
        <v>0</v>
      </c>
      <c r="BQ11" s="50"/>
      <c r="BR11" s="50"/>
    </row>
    <row r="12" spans="1:70" s="51" customFormat="1" ht="18" customHeight="1">
      <c r="A12" s="48">
        <v>2</v>
      </c>
      <c r="B12" s="39" t="s">
        <v>80</v>
      </c>
      <c r="C12" s="40">
        <f t="shared" si="0"/>
        <v>3026269.2339999997</v>
      </c>
      <c r="D12" s="40">
        <f t="shared" si="0"/>
        <v>1073625.9283</v>
      </c>
      <c r="E12" s="40">
        <f t="shared" si="1"/>
        <v>2673072.2999999998</v>
      </c>
      <c r="F12" s="40">
        <f t="shared" si="2"/>
        <v>738960.25370000012</v>
      </c>
      <c r="G12" s="40">
        <f t="shared" ref="G12:G18" si="5">AY12+BC12+BE12+BG12+BI12+BK12+BM12</f>
        <v>1145496.9339999999</v>
      </c>
      <c r="H12" s="40">
        <f t="shared" ref="H12:H14" si="6">AZ12+BD12+BF12+BH12+BJ12+BL12+BN12</f>
        <v>334666.67459999997</v>
      </c>
      <c r="I12" s="40">
        <v>493119.4</v>
      </c>
      <c r="J12" s="40">
        <v>188615.26</v>
      </c>
      <c r="K12" s="40">
        <v>0</v>
      </c>
      <c r="L12" s="40">
        <v>0</v>
      </c>
      <c r="M12" s="40">
        <v>358908.2</v>
      </c>
      <c r="N12" s="40">
        <v>133712.10370000001</v>
      </c>
      <c r="O12" s="40">
        <v>87299.6</v>
      </c>
      <c r="P12" s="40">
        <v>39511.907200000001</v>
      </c>
      <c r="Q12" s="40">
        <v>2710.5</v>
      </c>
      <c r="R12" s="40">
        <v>697.45230000000004</v>
      </c>
      <c r="S12" s="40">
        <v>4889.6000000000004</v>
      </c>
      <c r="T12" s="40">
        <v>1854.9695999999999</v>
      </c>
      <c r="U12" s="40">
        <v>11000</v>
      </c>
      <c r="V12" s="40">
        <v>4348.3630000000003</v>
      </c>
      <c r="W12" s="40">
        <v>63691.199999999997</v>
      </c>
      <c r="X12" s="40">
        <v>25952.654999999999</v>
      </c>
      <c r="Y12" s="42">
        <v>45981.2</v>
      </c>
      <c r="Z12" s="42">
        <v>18842.97</v>
      </c>
      <c r="AA12" s="40">
        <v>76116.5</v>
      </c>
      <c r="AB12" s="40">
        <v>25281.345000000001</v>
      </c>
      <c r="AC12" s="40">
        <v>86193.8</v>
      </c>
      <c r="AD12" s="40">
        <v>29616.306400000001</v>
      </c>
      <c r="AE12" s="40">
        <v>0</v>
      </c>
      <c r="AF12" s="40">
        <v>0</v>
      </c>
      <c r="AG12" s="40">
        <v>854089.8</v>
      </c>
      <c r="AH12" s="40">
        <v>361664.77100000001</v>
      </c>
      <c r="AI12" s="40">
        <v>854089.8</v>
      </c>
      <c r="AJ12" s="40">
        <v>361664.77100000001</v>
      </c>
      <c r="AK12" s="40">
        <v>93554.9</v>
      </c>
      <c r="AL12" s="40">
        <v>20686.165000000001</v>
      </c>
      <c r="AM12" s="40">
        <v>22954.9</v>
      </c>
      <c r="AN12" s="40">
        <v>4497.5150000000003</v>
      </c>
      <c r="AO12" s="40">
        <v>20400</v>
      </c>
      <c r="AP12" s="40">
        <v>8775</v>
      </c>
      <c r="AQ12" s="53">
        <f t="shared" si="3"/>
        <v>60700</v>
      </c>
      <c r="AR12" s="53">
        <f t="shared" si="3"/>
        <v>25505.954000000002</v>
      </c>
      <c r="AS12" s="40">
        <v>853000</v>
      </c>
      <c r="AT12" s="40">
        <v>25506.954000000002</v>
      </c>
      <c r="AU12" s="40">
        <v>0</v>
      </c>
      <c r="AV12" s="40">
        <v>0</v>
      </c>
      <c r="AW12" s="40">
        <v>797300</v>
      </c>
      <c r="AX12" s="40">
        <v>1</v>
      </c>
      <c r="AY12" s="40">
        <v>0</v>
      </c>
      <c r="AZ12" s="40">
        <v>0</v>
      </c>
      <c r="BA12" s="40">
        <v>792300</v>
      </c>
      <c r="BB12" s="40">
        <v>1</v>
      </c>
      <c r="BC12" s="40">
        <v>1127345.034</v>
      </c>
      <c r="BD12" s="40">
        <v>314289.63589999999</v>
      </c>
      <c r="BE12" s="40">
        <v>228535</v>
      </c>
      <c r="BF12" s="40">
        <v>50136.198700000001</v>
      </c>
      <c r="BG12" s="40">
        <v>0</v>
      </c>
      <c r="BH12" s="40">
        <v>0</v>
      </c>
      <c r="BI12" s="40">
        <v>-50383.1</v>
      </c>
      <c r="BJ12" s="40">
        <v>-7320.9</v>
      </c>
      <c r="BK12" s="40">
        <v>-160000</v>
      </c>
      <c r="BL12" s="40">
        <v>-22438.26</v>
      </c>
      <c r="BM12" s="40">
        <v>0</v>
      </c>
      <c r="BN12" s="40">
        <v>0</v>
      </c>
      <c r="BP12" s="52"/>
      <c r="BQ12" s="50"/>
      <c r="BR12" s="50"/>
    </row>
    <row r="13" spans="1:70" s="51" customFormat="1" ht="23.25" customHeight="1">
      <c r="A13" s="48">
        <v>3</v>
      </c>
      <c r="B13" s="39" t="s">
        <v>81</v>
      </c>
      <c r="C13" s="40">
        <f t="shared" si="0"/>
        <v>1039828.9739000001</v>
      </c>
      <c r="D13" s="40">
        <f t="shared" si="0"/>
        <v>474334.57819999999</v>
      </c>
      <c r="E13" s="40">
        <f t="shared" si="1"/>
        <v>991826.8</v>
      </c>
      <c r="F13" s="40">
        <f t="shared" si="2"/>
        <v>426876.89719999995</v>
      </c>
      <c r="G13" s="40">
        <f t="shared" si="5"/>
        <v>187884.13199999998</v>
      </c>
      <c r="H13" s="40">
        <f t="shared" ref="H13" si="7">AZ13+BD13+BF13+BH13+BJ13+BL13+BN13</f>
        <v>150867.68100000001</v>
      </c>
      <c r="I13" s="40">
        <v>227532</v>
      </c>
      <c r="J13" s="40">
        <v>109167.70299999999</v>
      </c>
      <c r="K13" s="40">
        <v>0</v>
      </c>
      <c r="L13" s="40">
        <v>0</v>
      </c>
      <c r="M13" s="40">
        <v>112880</v>
      </c>
      <c r="N13" s="40">
        <v>53077.815199999997</v>
      </c>
      <c r="O13" s="40">
        <v>26450</v>
      </c>
      <c r="P13" s="40">
        <v>14031.6659</v>
      </c>
      <c r="Q13" s="40">
        <v>350</v>
      </c>
      <c r="R13" s="40">
        <v>40.795900000000003</v>
      </c>
      <c r="S13" s="40">
        <v>1700</v>
      </c>
      <c r="T13" s="40">
        <v>894.04</v>
      </c>
      <c r="U13" s="40">
        <v>500</v>
      </c>
      <c r="V13" s="40">
        <v>7.4</v>
      </c>
      <c r="W13" s="40">
        <v>19750</v>
      </c>
      <c r="X13" s="40">
        <v>8953.5400000000009</v>
      </c>
      <c r="Y13" s="40">
        <v>14250</v>
      </c>
      <c r="Z13" s="40">
        <v>7550.85</v>
      </c>
      <c r="AA13" s="40">
        <v>16800</v>
      </c>
      <c r="AB13" s="40">
        <v>2384.83</v>
      </c>
      <c r="AC13" s="40">
        <v>44180</v>
      </c>
      <c r="AD13" s="40">
        <v>25116.040400000002</v>
      </c>
      <c r="AE13" s="40">
        <v>0</v>
      </c>
      <c r="AF13" s="40">
        <v>0</v>
      </c>
      <c r="AG13" s="40">
        <v>342000</v>
      </c>
      <c r="AH13" s="40">
        <v>155621.579</v>
      </c>
      <c r="AI13" s="40">
        <v>342000</v>
      </c>
      <c r="AJ13" s="40">
        <v>155621.579</v>
      </c>
      <c r="AK13" s="40">
        <v>20089</v>
      </c>
      <c r="AL13" s="40">
        <v>3040</v>
      </c>
      <c r="AM13" s="40">
        <v>1089</v>
      </c>
      <c r="AN13" s="40">
        <v>520</v>
      </c>
      <c r="AO13" s="40">
        <v>7000</v>
      </c>
      <c r="AP13" s="40">
        <v>1914</v>
      </c>
      <c r="AQ13" s="53">
        <f t="shared" si="3"/>
        <v>142443.8419</v>
      </c>
      <c r="AR13" s="53">
        <f t="shared" si="4"/>
        <v>645.80000000000291</v>
      </c>
      <c r="AS13" s="40">
        <v>282325.8</v>
      </c>
      <c r="AT13" s="40">
        <v>104055.8</v>
      </c>
      <c r="AU13" s="40">
        <v>0</v>
      </c>
      <c r="AV13" s="40">
        <v>0</v>
      </c>
      <c r="AW13" s="40">
        <v>277875.8</v>
      </c>
      <c r="AX13" s="40">
        <v>103410</v>
      </c>
      <c r="AY13" s="40">
        <v>0</v>
      </c>
      <c r="AZ13" s="40">
        <v>0</v>
      </c>
      <c r="BA13" s="40">
        <v>139881.95809999999</v>
      </c>
      <c r="BB13" s="40">
        <v>103410</v>
      </c>
      <c r="BC13" s="40">
        <v>378854.94099999999</v>
      </c>
      <c r="BD13" s="40">
        <v>161863.83300000001</v>
      </c>
      <c r="BE13" s="40">
        <v>39029.190999999999</v>
      </c>
      <c r="BF13" s="40">
        <v>23652.312999999998</v>
      </c>
      <c r="BG13" s="40">
        <v>0</v>
      </c>
      <c r="BH13" s="40">
        <v>0</v>
      </c>
      <c r="BI13" s="40">
        <v>0</v>
      </c>
      <c r="BJ13" s="40">
        <v>-2785.7150000000001</v>
      </c>
      <c r="BK13" s="40">
        <v>-230000</v>
      </c>
      <c r="BL13" s="40">
        <v>-31862.75</v>
      </c>
      <c r="BM13" s="40">
        <v>0</v>
      </c>
      <c r="BN13" s="40">
        <v>0</v>
      </c>
      <c r="BQ13" s="50"/>
      <c r="BR13" s="50"/>
    </row>
    <row r="14" spans="1:70" s="51" customFormat="1" ht="23.25" customHeight="1">
      <c r="A14" s="48">
        <v>5</v>
      </c>
      <c r="B14" s="39" t="s">
        <v>82</v>
      </c>
      <c r="C14" s="40">
        <f t="shared" si="0"/>
        <v>5886915.3597999997</v>
      </c>
      <c r="D14" s="40">
        <f t="shared" si="0"/>
        <v>1562412.0564999999</v>
      </c>
      <c r="E14" s="40">
        <f t="shared" si="1"/>
        <v>4256343</v>
      </c>
      <c r="F14" s="40">
        <f t="shared" si="2"/>
        <v>939272.81330000004</v>
      </c>
      <c r="G14" s="40">
        <f t="shared" si="5"/>
        <v>1751572.3598</v>
      </c>
      <c r="H14" s="40">
        <f t="shared" si="6"/>
        <v>623139.24320000003</v>
      </c>
      <c r="I14" s="40">
        <v>885848</v>
      </c>
      <c r="J14" s="40">
        <v>317576.76699999999</v>
      </c>
      <c r="K14" s="40">
        <v>0</v>
      </c>
      <c r="L14" s="40">
        <v>0</v>
      </c>
      <c r="M14" s="40">
        <v>744360</v>
      </c>
      <c r="N14" s="40">
        <v>157059.07380000001</v>
      </c>
      <c r="O14" s="40">
        <v>121400</v>
      </c>
      <c r="P14" s="40">
        <v>50843.9522</v>
      </c>
      <c r="Q14" s="40">
        <v>6050</v>
      </c>
      <c r="R14" s="40">
        <v>114.28</v>
      </c>
      <c r="S14" s="40">
        <v>5380</v>
      </c>
      <c r="T14" s="40">
        <v>968.14290000000005</v>
      </c>
      <c r="U14" s="40">
        <v>5790</v>
      </c>
      <c r="V14" s="40">
        <v>631.20000000000005</v>
      </c>
      <c r="W14" s="40">
        <v>70255</v>
      </c>
      <c r="X14" s="40">
        <v>10066.99</v>
      </c>
      <c r="Y14" s="40">
        <v>34950</v>
      </c>
      <c r="Z14" s="40">
        <v>5615.49</v>
      </c>
      <c r="AA14" s="40">
        <v>166000</v>
      </c>
      <c r="AB14" s="40">
        <v>32629.511999999999</v>
      </c>
      <c r="AC14" s="40">
        <v>300050</v>
      </c>
      <c r="AD14" s="40">
        <v>55040.592100000002</v>
      </c>
      <c r="AE14" s="40">
        <v>0</v>
      </c>
      <c r="AF14" s="40">
        <v>0</v>
      </c>
      <c r="AG14" s="40">
        <v>908672</v>
      </c>
      <c r="AH14" s="40">
        <v>297327.67550000001</v>
      </c>
      <c r="AI14" s="40">
        <v>908672</v>
      </c>
      <c r="AJ14" s="40">
        <v>297327.67550000001</v>
      </c>
      <c r="AK14" s="40">
        <v>408643</v>
      </c>
      <c r="AL14" s="40">
        <v>140770.375</v>
      </c>
      <c r="AM14" s="40">
        <v>378100</v>
      </c>
      <c r="AN14" s="40">
        <v>140770.375</v>
      </c>
      <c r="AO14" s="40">
        <v>59400</v>
      </c>
      <c r="AP14" s="40">
        <v>20385</v>
      </c>
      <c r="AQ14" s="53">
        <f t="shared" si="3"/>
        <v>1128420</v>
      </c>
      <c r="AR14" s="53">
        <f t="shared" si="4"/>
        <v>6153.9219999999996</v>
      </c>
      <c r="AS14" s="40">
        <v>1249420</v>
      </c>
      <c r="AT14" s="40">
        <v>6153.9219999999996</v>
      </c>
      <c r="AU14" s="40">
        <v>0</v>
      </c>
      <c r="AV14" s="40">
        <v>0</v>
      </c>
      <c r="AW14" s="40">
        <v>1233000</v>
      </c>
      <c r="AX14" s="40">
        <v>0</v>
      </c>
      <c r="AY14" s="40">
        <v>0</v>
      </c>
      <c r="AZ14" s="40">
        <v>0</v>
      </c>
      <c r="BA14" s="40">
        <v>121000</v>
      </c>
      <c r="BB14" s="40">
        <v>0</v>
      </c>
      <c r="BC14" s="40">
        <v>1414582.3598</v>
      </c>
      <c r="BD14" s="40">
        <v>564504.74670000002</v>
      </c>
      <c r="BE14" s="40">
        <v>336990</v>
      </c>
      <c r="BF14" s="40">
        <v>66760.004499999995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-8125.5079999999998</v>
      </c>
      <c r="BM14" s="40">
        <v>0</v>
      </c>
      <c r="BN14" s="40">
        <v>0</v>
      </c>
      <c r="BQ14" s="50"/>
      <c r="BR14" s="50"/>
    </row>
    <row r="15" spans="1:70" s="51" customFormat="1" ht="19.5" customHeight="1">
      <c r="A15" s="48">
        <v>6</v>
      </c>
      <c r="B15" s="39" t="s">
        <v>83</v>
      </c>
      <c r="C15" s="40">
        <f t="shared" si="0"/>
        <v>2807637.1139000002</v>
      </c>
      <c r="D15" s="40">
        <f t="shared" si="0"/>
        <v>1323794.2159</v>
      </c>
      <c r="E15" s="40">
        <f t="shared" si="1"/>
        <v>1919000</v>
      </c>
      <c r="F15" s="40">
        <f t="shared" si="2"/>
        <v>837646.25360000005</v>
      </c>
      <c r="G15" s="40">
        <f t="shared" si="5"/>
        <v>1433637.1139</v>
      </c>
      <c r="H15" s="40">
        <f>AZ15+BD15+BF15+BH15+BJ15+BL15+BN15</f>
        <v>650747.9622999999</v>
      </c>
      <c r="I15" s="40">
        <v>275227.2</v>
      </c>
      <c r="J15" s="40">
        <v>134112.05600000001</v>
      </c>
      <c r="K15" s="40">
        <v>0</v>
      </c>
      <c r="L15" s="40">
        <v>0</v>
      </c>
      <c r="M15" s="40">
        <v>125886.8</v>
      </c>
      <c r="N15" s="40">
        <v>57879.785600000003</v>
      </c>
      <c r="O15" s="40">
        <v>66400</v>
      </c>
      <c r="P15" s="40">
        <v>32897.377899999999</v>
      </c>
      <c r="Q15" s="40">
        <v>4000</v>
      </c>
      <c r="R15" s="40">
        <v>1184.0363</v>
      </c>
      <c r="S15" s="40">
        <v>1700</v>
      </c>
      <c r="T15" s="40">
        <v>719.03660000000002</v>
      </c>
      <c r="U15" s="40">
        <v>300</v>
      </c>
      <c r="V15" s="40">
        <v>0</v>
      </c>
      <c r="W15" s="40">
        <v>12836.8</v>
      </c>
      <c r="X15" s="40">
        <v>5731.26</v>
      </c>
      <c r="Y15" s="40">
        <v>3950</v>
      </c>
      <c r="Z15" s="40">
        <v>0</v>
      </c>
      <c r="AA15" s="40">
        <v>9700</v>
      </c>
      <c r="AB15" s="40">
        <v>2971.6997999999999</v>
      </c>
      <c r="AC15" s="40">
        <v>21800</v>
      </c>
      <c r="AD15" s="40">
        <v>7960.66</v>
      </c>
      <c r="AE15" s="40">
        <v>0</v>
      </c>
      <c r="AF15" s="40">
        <v>0</v>
      </c>
      <c r="AG15" s="40">
        <v>824000</v>
      </c>
      <c r="AH15" s="40">
        <v>451938.4</v>
      </c>
      <c r="AI15" s="40">
        <v>824000</v>
      </c>
      <c r="AJ15" s="40">
        <v>451938.4</v>
      </c>
      <c r="AK15" s="40">
        <v>106886</v>
      </c>
      <c r="AL15" s="40">
        <v>1850</v>
      </c>
      <c r="AM15" s="40">
        <v>0</v>
      </c>
      <c r="AN15" s="40">
        <v>0</v>
      </c>
      <c r="AO15" s="40">
        <v>22700</v>
      </c>
      <c r="AP15" s="40">
        <v>13238.62</v>
      </c>
      <c r="AQ15" s="53">
        <f t="shared" ref="AQ15" si="8">AS15+AU15-BA15</f>
        <v>19300</v>
      </c>
      <c r="AR15" s="53">
        <f t="shared" ref="AR15" si="9">AT15+AV15-BB15</f>
        <v>14027.391999999993</v>
      </c>
      <c r="AS15" s="40">
        <v>564300</v>
      </c>
      <c r="AT15" s="40">
        <v>178627.39199999999</v>
      </c>
      <c r="AU15" s="40">
        <v>0</v>
      </c>
      <c r="AV15" s="40">
        <v>0</v>
      </c>
      <c r="AW15" s="40">
        <v>545000</v>
      </c>
      <c r="AX15" s="40">
        <v>164600</v>
      </c>
      <c r="AY15" s="40">
        <v>0</v>
      </c>
      <c r="AZ15" s="40">
        <v>0</v>
      </c>
      <c r="BA15" s="40">
        <v>545000</v>
      </c>
      <c r="BB15" s="40">
        <v>164600</v>
      </c>
      <c r="BC15" s="40">
        <v>1739850</v>
      </c>
      <c r="BD15" s="40">
        <v>757295.68079999997</v>
      </c>
      <c r="BE15" s="40">
        <v>53787.113899999997</v>
      </c>
      <c r="BF15" s="40">
        <v>30816.44</v>
      </c>
      <c r="BG15" s="40">
        <v>0</v>
      </c>
      <c r="BH15" s="40">
        <v>0</v>
      </c>
      <c r="BI15" s="40">
        <v>0</v>
      </c>
      <c r="BJ15" s="40">
        <v>-33.957000000000001</v>
      </c>
      <c r="BK15" s="40">
        <v>-360000</v>
      </c>
      <c r="BL15" s="40">
        <v>-137330.2015</v>
      </c>
      <c r="BM15" s="40">
        <v>0</v>
      </c>
      <c r="BN15" s="40">
        <v>0</v>
      </c>
      <c r="BP15" s="52"/>
      <c r="BQ15" s="50"/>
      <c r="BR15" s="50"/>
    </row>
    <row r="16" spans="1:70" ht="16.5" customHeight="1">
      <c r="A16" s="35"/>
      <c r="B16" s="37"/>
      <c r="C16" s="36">
        <f t="shared" si="0"/>
        <v>0</v>
      </c>
      <c r="D16" s="36">
        <f t="shared" si="0"/>
        <v>0</v>
      </c>
      <c r="E16" s="36">
        <f t="shared" si="1"/>
        <v>0</v>
      </c>
      <c r="F16" s="36">
        <f t="shared" si="2"/>
        <v>0</v>
      </c>
      <c r="G16" s="36">
        <f t="shared" si="5"/>
        <v>0</v>
      </c>
      <c r="H16" s="36">
        <f t="shared" ref="H16:H18" si="10">AZ16+BD16+BF16+BH16+BJ16+BL16+BN16</f>
        <v>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36">
        <f t="shared" ref="AQ16:AR18" si="11">AS16+AU16-BA16</f>
        <v>0</v>
      </c>
      <c r="AR16" s="36">
        <f t="shared" si="11"/>
        <v>0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P16" s="44"/>
      <c r="BQ16" s="44"/>
    </row>
    <row r="17" spans="1:69" ht="16.5" customHeight="1">
      <c r="A17" s="35"/>
      <c r="B17" s="37"/>
      <c r="C17" s="36">
        <f t="shared" si="0"/>
        <v>0</v>
      </c>
      <c r="D17" s="36">
        <f t="shared" si="0"/>
        <v>0</v>
      </c>
      <c r="E17" s="36">
        <f t="shared" si="1"/>
        <v>0</v>
      </c>
      <c r="F17" s="36">
        <f t="shared" si="2"/>
        <v>0</v>
      </c>
      <c r="G17" s="36">
        <f t="shared" si="5"/>
        <v>0</v>
      </c>
      <c r="H17" s="36">
        <f t="shared" si="1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>
        <f t="shared" si="11"/>
        <v>0</v>
      </c>
      <c r="AR17" s="36">
        <f t="shared" si="11"/>
        <v>0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P17" s="44"/>
      <c r="BQ17" s="44"/>
    </row>
    <row r="18" spans="1:69" ht="16.5" customHeight="1">
      <c r="A18" s="35"/>
      <c r="B18" s="37" t="s">
        <v>41</v>
      </c>
      <c r="C18" s="36">
        <f t="shared" si="0"/>
        <v>18810278.7346</v>
      </c>
      <c r="D18" s="36">
        <f t="shared" si="0"/>
        <v>5941159.5657000002</v>
      </c>
      <c r="E18" s="36">
        <f t="shared" si="1"/>
        <v>12421526.1</v>
      </c>
      <c r="F18" s="36">
        <f t="shared" si="2"/>
        <v>3731976.3415000001</v>
      </c>
      <c r="G18" s="36">
        <f t="shared" si="5"/>
        <v>8739519.7927000001</v>
      </c>
      <c r="H18" s="36">
        <f t="shared" si="10"/>
        <v>2567194.2242000001</v>
      </c>
      <c r="I18" s="36">
        <f t="shared" ref="I18:AP18" si="12">SUM(I11:I17)</f>
        <v>2459926.6</v>
      </c>
      <c r="J18" s="36">
        <f t="shared" si="12"/>
        <v>995936.99199999997</v>
      </c>
      <c r="K18" s="36">
        <f t="shared" si="12"/>
        <v>0</v>
      </c>
      <c r="L18" s="36">
        <f t="shared" si="12"/>
        <v>0</v>
      </c>
      <c r="M18" s="36">
        <f t="shared" si="12"/>
        <v>2492733.7999999998</v>
      </c>
      <c r="N18" s="36">
        <f t="shared" si="12"/>
        <v>838331.25499999989</v>
      </c>
      <c r="O18" s="36">
        <f t="shared" si="12"/>
        <v>368549.6</v>
      </c>
      <c r="P18" s="36">
        <f t="shared" si="12"/>
        <v>173798.94379999998</v>
      </c>
      <c r="Q18" s="36">
        <f t="shared" si="12"/>
        <v>321775.90000000002</v>
      </c>
      <c r="R18" s="36">
        <f t="shared" si="12"/>
        <v>118062.71630000001</v>
      </c>
      <c r="S18" s="36">
        <f t="shared" si="12"/>
        <v>16734.599999999999</v>
      </c>
      <c r="T18" s="36">
        <f t="shared" si="12"/>
        <v>6072.7308000000003</v>
      </c>
      <c r="U18" s="36">
        <f t="shared" si="12"/>
        <v>21590</v>
      </c>
      <c r="V18" s="36">
        <f t="shared" si="12"/>
        <v>6813.9629999999997</v>
      </c>
      <c r="W18" s="36">
        <f t="shared" si="12"/>
        <v>709739.8</v>
      </c>
      <c r="X18" s="36">
        <f t="shared" si="12"/>
        <v>309033.10700000002</v>
      </c>
      <c r="Y18" s="36">
        <f t="shared" si="12"/>
        <v>629838</v>
      </c>
      <c r="Z18" s="36">
        <f t="shared" si="12"/>
        <v>286198.55039999995</v>
      </c>
      <c r="AA18" s="36">
        <f t="shared" si="12"/>
        <v>423078.1</v>
      </c>
      <c r="AB18" s="36">
        <f t="shared" si="12"/>
        <v>65682.186799999996</v>
      </c>
      <c r="AC18" s="36">
        <f t="shared" si="12"/>
        <v>513523.8</v>
      </c>
      <c r="AD18" s="36">
        <f t="shared" si="12"/>
        <v>133506.87950000001</v>
      </c>
      <c r="AE18" s="36">
        <f t="shared" si="12"/>
        <v>0</v>
      </c>
      <c r="AF18" s="36">
        <f t="shared" si="12"/>
        <v>0</v>
      </c>
      <c r="AG18" s="36">
        <f t="shared" si="12"/>
        <v>2928761.8</v>
      </c>
      <c r="AH18" s="36">
        <f t="shared" si="12"/>
        <v>1266552.4254999999</v>
      </c>
      <c r="AI18" s="36">
        <f t="shared" si="12"/>
        <v>2928761.8</v>
      </c>
      <c r="AJ18" s="36">
        <f t="shared" si="12"/>
        <v>1266552.4254999999</v>
      </c>
      <c r="AK18" s="36">
        <f t="shared" si="12"/>
        <v>634172.9</v>
      </c>
      <c r="AL18" s="36">
        <f t="shared" si="12"/>
        <v>166346.54</v>
      </c>
      <c r="AM18" s="36">
        <f t="shared" si="12"/>
        <v>402143.9</v>
      </c>
      <c r="AN18" s="36">
        <f t="shared" si="12"/>
        <v>145787.89000000001</v>
      </c>
      <c r="AO18" s="36">
        <f t="shared" si="12"/>
        <v>181300</v>
      </c>
      <c r="AP18" s="36">
        <f t="shared" si="12"/>
        <v>59617.62</v>
      </c>
      <c r="AQ18" s="36">
        <f t="shared" si="11"/>
        <v>1373863.8419000003</v>
      </c>
      <c r="AR18" s="36">
        <f t="shared" si="11"/>
        <v>47180.508999999962</v>
      </c>
      <c r="AS18" s="36">
        <f t="shared" ref="AS18:BN18" si="13">SUM(AS11:AS17)</f>
        <v>3724631</v>
      </c>
      <c r="AT18" s="36">
        <f t="shared" si="13"/>
        <v>405191.50899999996</v>
      </c>
      <c r="AU18" s="36">
        <f t="shared" si="13"/>
        <v>0</v>
      </c>
      <c r="AV18" s="36">
        <f t="shared" si="13"/>
        <v>0</v>
      </c>
      <c r="AW18" s="36">
        <f t="shared" si="13"/>
        <v>3625761</v>
      </c>
      <c r="AX18" s="36">
        <f t="shared" si="13"/>
        <v>358011</v>
      </c>
      <c r="AY18" s="36">
        <f t="shared" si="13"/>
        <v>0</v>
      </c>
      <c r="AZ18" s="36">
        <f t="shared" si="13"/>
        <v>0</v>
      </c>
      <c r="BA18" s="36">
        <f t="shared" si="13"/>
        <v>2350767.1580999997</v>
      </c>
      <c r="BB18" s="36">
        <f t="shared" si="13"/>
        <v>358011</v>
      </c>
      <c r="BC18" s="36">
        <f t="shared" si="13"/>
        <v>8770708.5877999999</v>
      </c>
      <c r="BD18" s="36">
        <f t="shared" si="13"/>
        <v>2578671.3161000004</v>
      </c>
      <c r="BE18" s="36">
        <f t="shared" si="13"/>
        <v>769194.30489999999</v>
      </c>
      <c r="BF18" s="36">
        <f t="shared" si="13"/>
        <v>203380.6176</v>
      </c>
      <c r="BG18" s="36">
        <f t="shared" si="13"/>
        <v>0</v>
      </c>
      <c r="BH18" s="36">
        <f t="shared" si="13"/>
        <v>0</v>
      </c>
      <c r="BI18" s="36">
        <f t="shared" si="13"/>
        <v>-50383.1</v>
      </c>
      <c r="BJ18" s="36">
        <f t="shared" si="13"/>
        <v>-10140.572</v>
      </c>
      <c r="BK18" s="36">
        <f t="shared" si="13"/>
        <v>-750000</v>
      </c>
      <c r="BL18" s="36">
        <f t="shared" si="13"/>
        <v>-204717.13750000001</v>
      </c>
      <c r="BM18" s="36">
        <f t="shared" si="13"/>
        <v>0</v>
      </c>
      <c r="BN18" s="36">
        <f t="shared" si="13"/>
        <v>0</v>
      </c>
      <c r="BP18" s="44"/>
      <c r="BQ18" s="44"/>
    </row>
    <row r="19" spans="1:69" ht="15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</row>
  </sheetData>
  <protectedRanges>
    <protectedRange sqref="AS12:BN17" name="Range3"/>
    <protectedRange sqref="B16:B18" name="Range1"/>
    <protectedRange sqref="AS18:BN18 I12:AP18" name="Range2"/>
    <protectedRange sqref="B11:B15" name="Range1_1_1_1_2"/>
    <protectedRange sqref="I11:AP11" name="Range2_1"/>
    <protectedRange sqref="AS11:BN11" name="Range3_1"/>
  </protectedRanges>
  <mergeCells count="51">
    <mergeCell ref="A2:BN2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I5:BB5"/>
    <mergeCell ref="C8:D8"/>
    <mergeCell ref="BC4:BN4"/>
    <mergeCell ref="BA8:BB8"/>
    <mergeCell ref="E8:F8"/>
    <mergeCell ref="G8:H8"/>
    <mergeCell ref="U8:V8"/>
    <mergeCell ref="BE7:BF8"/>
    <mergeCell ref="AW8:AX8"/>
    <mergeCell ref="AK7:AL8"/>
    <mergeCell ref="AI8:AJ8"/>
    <mergeCell ref="AQ8:AR8"/>
    <mergeCell ref="AA8:AB8"/>
    <mergeCell ref="I7:L7"/>
    <mergeCell ref="AW7:BB7"/>
    <mergeCell ref="AM8:AN8"/>
    <mergeCell ref="BC7:BD8"/>
    <mergeCell ref="BK6:BN7"/>
    <mergeCell ref="AU8:AV8"/>
    <mergeCell ref="AY8:AZ8"/>
    <mergeCell ref="BK8:BL8"/>
    <mergeCell ref="BG6:BH8"/>
    <mergeCell ref="BI6:BJ8"/>
    <mergeCell ref="BI5:BN5"/>
    <mergeCell ref="I6:BB6"/>
    <mergeCell ref="BC6:BF6"/>
    <mergeCell ref="I8:J8"/>
    <mergeCell ref="K8:L8"/>
    <mergeCell ref="AS8:AT8"/>
    <mergeCell ref="AO7:AP8"/>
    <mergeCell ref="AM7:AN7"/>
    <mergeCell ref="O8:P8"/>
    <mergeCell ref="Q8:R8"/>
    <mergeCell ref="S8:T8"/>
    <mergeCell ref="AI7:AJ7"/>
    <mergeCell ref="AQ7:AV7"/>
    <mergeCell ref="AC8:AD8"/>
    <mergeCell ref="BM8:BN8"/>
    <mergeCell ref="BC5:B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2024-07-01T13:22:10Z</dcterms:modified>
</cp:coreProperties>
</file>