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675"/>
  </bookViews>
  <sheets>
    <sheet name="ԳԵՂԱՐՔՈՒՆԻՔԻ (9 ամիս) " sheetId="20" r:id="rId1"/>
    <sheet name="ԳԵՂԱՐՔՈՒՆԻՔԻ (9 ամիս)  (2)" sheetId="37" state="hidden" r:id="rId2"/>
    <sheet name="ԳԵՂԱՐՔՈՒՆԻՔԻ (9 ամիս)  (3)" sheetId="38" state="hidden" r:id="rId3"/>
  </sheets>
  <definedNames>
    <definedName name="_xlnm.Print_Area" localSheetId="2">'ԳԵՂԱՐՔՈՒՆԻՔԻ (9 ամիս)  (3)'!$A$1:$EI$27</definedName>
  </definedNames>
  <calcPr calcId="162913"/>
</workbook>
</file>

<file path=xl/calcChain.xml><?xml version="1.0" encoding="utf-8"?>
<calcChain xmlns="http://schemas.openxmlformats.org/spreadsheetml/2006/main">
  <c r="EF17" i="38" l="1"/>
  <c r="EE17" i="38"/>
  <c r="EC17" i="38"/>
  <c r="EB17" i="38"/>
  <c r="DZ17" i="38"/>
  <c r="DY17" i="38"/>
  <c r="DW17" i="38"/>
  <c r="DV17" i="38"/>
  <c r="DT17" i="38"/>
  <c r="DS17" i="38"/>
  <c r="DQ17" i="38"/>
  <c r="DP17" i="38"/>
  <c r="DN17" i="38"/>
  <c r="DJ17" i="38"/>
  <c r="DI17" i="38"/>
  <c r="DG17" i="38"/>
  <c r="DF17" i="38"/>
  <c r="DD17" i="38"/>
  <c r="DC17" i="38"/>
  <c r="DA17" i="38"/>
  <c r="CZ17" i="38"/>
  <c r="CX17" i="38"/>
  <c r="CV17" i="38"/>
  <c r="CT17" i="38"/>
  <c r="CS17" i="38"/>
  <c r="CQ17" i="38"/>
  <c r="CP17" i="38"/>
  <c r="CN17" i="38"/>
  <c r="CM17" i="38"/>
  <c r="CK17" i="38"/>
  <c r="CJ17" i="38"/>
  <c r="CH17" i="38"/>
  <c r="CG17" i="38"/>
  <c r="CE17" i="38"/>
  <c r="CD17" i="38"/>
  <c r="CB17" i="38"/>
  <c r="CA17" i="38"/>
  <c r="BY17" i="38"/>
  <c r="BX17" i="38"/>
  <c r="BV17" i="38"/>
  <c r="BP17" i="38"/>
  <c r="BN17" i="38"/>
  <c r="BM17" i="38"/>
  <c r="BK17" i="38"/>
  <c r="BJ17" i="38"/>
  <c r="BH17" i="38"/>
  <c r="BG17" i="38"/>
  <c r="BE17" i="38"/>
  <c r="BD17" i="38"/>
  <c r="BB17" i="38"/>
  <c r="BA17" i="38"/>
  <c r="AY17" i="38"/>
  <c r="AV17" i="38"/>
  <c r="AX17" i="38" s="1"/>
  <c r="AT17" i="38"/>
  <c r="AQ17" i="38"/>
  <c r="AO17" i="38"/>
  <c r="AS17" i="38" s="1"/>
  <c r="AL17" i="38"/>
  <c r="AJ17" i="38"/>
  <c r="AG17" i="38"/>
  <c r="AE17" i="38"/>
  <c r="AB17" i="38"/>
  <c r="AD17" i="38" s="1"/>
  <c r="Z17" i="38"/>
  <c r="W17" i="38"/>
  <c r="U17" i="38"/>
  <c r="Y17" i="38" s="1"/>
  <c r="D17" i="38"/>
  <c r="C17" i="38"/>
  <c r="EI14" i="38"/>
  <c r="EG14" i="38"/>
  <c r="ED14" i="38"/>
  <c r="EA14" i="38"/>
  <c r="DX14" i="38"/>
  <c r="DU14" i="38"/>
  <c r="DR14" i="38"/>
  <c r="DO14" i="38"/>
  <c r="DM14" i="38"/>
  <c r="G14" i="38" s="1"/>
  <c r="DK14" i="38"/>
  <c r="E14" i="38" s="1"/>
  <c r="I14" i="38" s="1"/>
  <c r="DH14" i="38"/>
  <c r="DE14" i="38"/>
  <c r="DB14" i="38"/>
  <c r="CY14" i="38"/>
  <c r="CU14" i="38"/>
  <c r="CW14" i="38" s="1"/>
  <c r="CR14" i="38"/>
  <c r="CO14" i="38"/>
  <c r="CL14" i="38"/>
  <c r="CI14" i="38"/>
  <c r="CF14" i="38"/>
  <c r="CC14" i="38"/>
  <c r="BZ14" i="38"/>
  <c r="BW14" i="38"/>
  <c r="BS14" i="38"/>
  <c r="BQ14" i="38"/>
  <c r="BO14" i="38"/>
  <c r="BL14" i="38"/>
  <c r="BI14" i="38"/>
  <c r="BF14" i="38"/>
  <c r="BC14" i="38"/>
  <c r="AZ14" i="38"/>
  <c r="AX14" i="38"/>
  <c r="AU14" i="38"/>
  <c r="AW14" i="38" s="1"/>
  <c r="AS14" i="38"/>
  <c r="AP14" i="38"/>
  <c r="AR14" i="38" s="1"/>
  <c r="AN14" i="38"/>
  <c r="AK14" i="38"/>
  <c r="AM14" i="38" s="1"/>
  <c r="AI14" i="38"/>
  <c r="AF14" i="38"/>
  <c r="AH14" i="38" s="1"/>
  <c r="AD14" i="38"/>
  <c r="AA14" i="38"/>
  <c r="AC14" i="38" s="1"/>
  <c r="Y14" i="38"/>
  <c r="V14" i="38"/>
  <c r="R14" i="38"/>
  <c r="P14" i="38"/>
  <c r="L14" i="38"/>
  <c r="J14" i="38"/>
  <c r="EI13" i="38"/>
  <c r="EG13" i="38"/>
  <c r="ED13" i="38"/>
  <c r="EA13" i="38"/>
  <c r="DX13" i="38"/>
  <c r="DU13" i="38"/>
  <c r="DR13" i="38"/>
  <c r="DO13" i="38"/>
  <c r="DM13" i="38"/>
  <c r="G13" i="38" s="1"/>
  <c r="DK13" i="38"/>
  <c r="E13" i="38" s="1"/>
  <c r="DH13" i="38"/>
  <c r="DE13" i="38"/>
  <c r="DB13" i="38"/>
  <c r="CY13" i="38"/>
  <c r="CU13" i="38"/>
  <c r="CW13" i="38" s="1"/>
  <c r="CR13" i="38"/>
  <c r="CO13" i="38"/>
  <c r="CL13" i="38"/>
  <c r="CI13" i="38"/>
  <c r="CF13" i="38"/>
  <c r="CC13" i="38"/>
  <c r="BZ13" i="38"/>
  <c r="BW13" i="38"/>
  <c r="BS13" i="38"/>
  <c r="BQ13" i="38"/>
  <c r="BO13" i="38"/>
  <c r="BL13" i="38"/>
  <c r="BI13" i="38"/>
  <c r="BF13" i="38"/>
  <c r="BC13" i="38"/>
  <c r="AZ13" i="38"/>
  <c r="AX13" i="38"/>
  <c r="AU13" i="38"/>
  <c r="AW13" i="38" s="1"/>
  <c r="AS13" i="38"/>
  <c r="AP13" i="38"/>
  <c r="AR13" i="38" s="1"/>
  <c r="AN13" i="38"/>
  <c r="AK13" i="38"/>
  <c r="AM13" i="38" s="1"/>
  <c r="AI13" i="38"/>
  <c r="AF13" i="38"/>
  <c r="AH13" i="38" s="1"/>
  <c r="AD13" i="38"/>
  <c r="AA13" i="38"/>
  <c r="AC13" i="38" s="1"/>
  <c r="Y13" i="38"/>
  <c r="V13" i="38"/>
  <c r="R13" i="38"/>
  <c r="P13" i="38"/>
  <c r="L13" i="38"/>
  <c r="O13" i="38" s="1"/>
  <c r="J13" i="38"/>
  <c r="EI12" i="38"/>
  <c r="EG12" i="38"/>
  <c r="ED12" i="38"/>
  <c r="EA12" i="38"/>
  <c r="DX12" i="38"/>
  <c r="DU12" i="38"/>
  <c r="DR12" i="38"/>
  <c r="DO12" i="38"/>
  <c r="DM12" i="38"/>
  <c r="G12" i="38" s="1"/>
  <c r="DK12" i="38"/>
  <c r="E12" i="38" s="1"/>
  <c r="DH12" i="38"/>
  <c r="DE12" i="38"/>
  <c r="DB12" i="38"/>
  <c r="CY12" i="38"/>
  <c r="CW12" i="38"/>
  <c r="CU12" i="38"/>
  <c r="CR12" i="38"/>
  <c r="CO12" i="38"/>
  <c r="CL12" i="38"/>
  <c r="CI12" i="38"/>
  <c r="CF12" i="38"/>
  <c r="CC12" i="38"/>
  <c r="BZ12" i="38"/>
  <c r="BW12" i="38"/>
  <c r="BS12" i="38"/>
  <c r="BQ12" i="38"/>
  <c r="BO12" i="38"/>
  <c r="BL12" i="38"/>
  <c r="BI12" i="38"/>
  <c r="BF12" i="38"/>
  <c r="BC12" i="38"/>
  <c r="AZ12" i="38"/>
  <c r="AX12" i="38"/>
  <c r="AU12" i="38"/>
  <c r="AW12" i="38" s="1"/>
  <c r="AS12" i="38"/>
  <c r="AP12" i="38"/>
  <c r="AR12" i="38" s="1"/>
  <c r="AN12" i="38"/>
  <c r="AM12" i="38"/>
  <c r="AK12" i="38"/>
  <c r="AI12" i="38"/>
  <c r="AF12" i="38"/>
  <c r="AD12" i="38"/>
  <c r="AA12" i="38"/>
  <c r="AC12" i="38" s="1"/>
  <c r="Y12" i="38"/>
  <c r="V12" i="38"/>
  <c r="X12" i="38" s="1"/>
  <c r="R12" i="38"/>
  <c r="P12" i="38"/>
  <c r="L12" i="38"/>
  <c r="J12" i="38"/>
  <c r="EI11" i="38"/>
  <c r="EG11" i="38"/>
  <c r="ED11" i="38"/>
  <c r="EA11" i="38"/>
  <c r="DX11" i="38"/>
  <c r="DU11" i="38"/>
  <c r="DR11" i="38"/>
  <c r="DO11" i="38"/>
  <c r="DM11" i="38"/>
  <c r="G11" i="38" s="1"/>
  <c r="DK11" i="38"/>
  <c r="E11" i="38" s="1"/>
  <c r="DH11" i="38"/>
  <c r="DE11" i="38"/>
  <c r="DB11" i="38"/>
  <c r="CY11" i="38"/>
  <c r="CU11" i="38"/>
  <c r="CW11" i="38" s="1"/>
  <c r="CR11" i="38"/>
  <c r="CO11" i="38"/>
  <c r="CL11" i="38"/>
  <c r="CI11" i="38"/>
  <c r="CF11" i="38"/>
  <c r="CC11" i="38"/>
  <c r="BZ11" i="38"/>
  <c r="BW11" i="38"/>
  <c r="BR11" i="38" s="1"/>
  <c r="BS11" i="38"/>
  <c r="BU11" i="38" s="1"/>
  <c r="BQ11" i="38"/>
  <c r="BO11" i="38"/>
  <c r="BL11" i="38"/>
  <c r="BI11" i="38"/>
  <c r="BF11" i="38"/>
  <c r="BC11" i="38"/>
  <c r="AZ11" i="38"/>
  <c r="AX11" i="38"/>
  <c r="AU11" i="38"/>
  <c r="AW11" i="38" s="1"/>
  <c r="AS11" i="38"/>
  <c r="AP11" i="38"/>
  <c r="AR11" i="38" s="1"/>
  <c r="AN11" i="38"/>
  <c r="AK11" i="38"/>
  <c r="AM11" i="38" s="1"/>
  <c r="AI11" i="38"/>
  <c r="AF11" i="38"/>
  <c r="AH11" i="38" s="1"/>
  <c r="AD11" i="38"/>
  <c r="AA11" i="38"/>
  <c r="AC11" i="38" s="1"/>
  <c r="Y11" i="38"/>
  <c r="X11" i="38"/>
  <c r="V11" i="38"/>
  <c r="R11" i="38"/>
  <c r="P11" i="38"/>
  <c r="L11" i="38"/>
  <c r="J11" i="38"/>
  <c r="EI10" i="38"/>
  <c r="EG10" i="38"/>
  <c r="ED10" i="38"/>
  <c r="ED17" i="38" s="1"/>
  <c r="EA10" i="38"/>
  <c r="DX10" i="38"/>
  <c r="DU10" i="38"/>
  <c r="DR10" i="38"/>
  <c r="DR17" i="38" s="1"/>
  <c r="DO10" i="38"/>
  <c r="DM10" i="38"/>
  <c r="DK10" i="38"/>
  <c r="E10" i="38" s="1"/>
  <c r="DH10" i="38"/>
  <c r="DE10" i="38"/>
  <c r="DB10" i="38"/>
  <c r="CY10" i="38"/>
  <c r="CU10" i="38"/>
  <c r="CU17" i="38" s="1"/>
  <c r="CR10" i="38"/>
  <c r="CO10" i="38"/>
  <c r="CL10" i="38"/>
  <c r="CI10" i="38"/>
  <c r="CI17" i="38" s="1"/>
  <c r="CF10" i="38"/>
  <c r="CC10" i="38"/>
  <c r="BZ10" i="38"/>
  <c r="BW10" i="38"/>
  <c r="BW17" i="38" s="1"/>
  <c r="BS10" i="38"/>
  <c r="BQ10" i="38"/>
  <c r="BO10" i="38"/>
  <c r="BL10" i="38"/>
  <c r="BI10" i="38"/>
  <c r="BF10" i="38"/>
  <c r="BC10" i="38"/>
  <c r="AZ10" i="38"/>
  <c r="AX10" i="38"/>
  <c r="AU10" i="38"/>
  <c r="AS10" i="38"/>
  <c r="AP10" i="38"/>
  <c r="AN10" i="38"/>
  <c r="AK10" i="38"/>
  <c r="AM10" i="38" s="1"/>
  <c r="AI10" i="38"/>
  <c r="AF10" i="38"/>
  <c r="AH10" i="38" s="1"/>
  <c r="AD10" i="38"/>
  <c r="AA10" i="38"/>
  <c r="Y10" i="38"/>
  <c r="V10" i="38"/>
  <c r="R10" i="38"/>
  <c r="P10" i="38"/>
  <c r="L10" i="38"/>
  <c r="J10" i="38"/>
  <c r="G10" i="38"/>
  <c r="CW11" i="37"/>
  <c r="CW12" i="37"/>
  <c r="CW13" i="37"/>
  <c r="CW14" i="37"/>
  <c r="CW10" i="37"/>
  <c r="EF17" i="37"/>
  <c r="EE17" i="37"/>
  <c r="EC17" i="37"/>
  <c r="EB17" i="37"/>
  <c r="DZ17" i="37"/>
  <c r="DY17" i="37"/>
  <c r="DW17" i="37"/>
  <c r="DV17" i="37"/>
  <c r="DT17" i="37"/>
  <c r="DS17" i="37"/>
  <c r="DQ17" i="37"/>
  <c r="DP17" i="37"/>
  <c r="DN17" i="37"/>
  <c r="DJ17" i="37"/>
  <c r="DI17" i="37"/>
  <c r="DG17" i="37"/>
  <c r="DF17" i="37"/>
  <c r="DD17" i="37"/>
  <c r="DC17" i="37"/>
  <c r="DA17" i="37"/>
  <c r="CZ17" i="37"/>
  <c r="CX17" i="37"/>
  <c r="CV17" i="37"/>
  <c r="CW17" i="37" s="1"/>
  <c r="CT17" i="37"/>
  <c r="CS17" i="37"/>
  <c r="CQ17" i="37"/>
  <c r="CP17" i="37"/>
  <c r="CN17" i="37"/>
  <c r="CM17" i="37"/>
  <c r="CK17" i="37"/>
  <c r="CJ17" i="37"/>
  <c r="CH17" i="37"/>
  <c r="CG17" i="37"/>
  <c r="CE17" i="37"/>
  <c r="CD17" i="37"/>
  <c r="CB17" i="37"/>
  <c r="CA17" i="37"/>
  <c r="BY17" i="37"/>
  <c r="BX17" i="37"/>
  <c r="BV17" i="37"/>
  <c r="BP17" i="37"/>
  <c r="BN17" i="37"/>
  <c r="BM17" i="37"/>
  <c r="BK17" i="37"/>
  <c r="BJ17" i="37"/>
  <c r="BH17" i="37"/>
  <c r="BG17" i="37"/>
  <c r="BE17" i="37"/>
  <c r="BD17" i="37"/>
  <c r="BB17" i="37"/>
  <c r="BA17" i="37"/>
  <c r="AY17" i="37"/>
  <c r="AV17" i="37"/>
  <c r="AT17" i="37"/>
  <c r="AQ17" i="37"/>
  <c r="AO17" i="37"/>
  <c r="AL17" i="37"/>
  <c r="AJ17" i="37"/>
  <c r="AN17" i="37" s="1"/>
  <c r="AG17" i="37"/>
  <c r="AE17" i="37"/>
  <c r="AI17" i="37" s="1"/>
  <c r="AB17" i="37"/>
  <c r="Z17" i="37"/>
  <c r="W17" i="37"/>
  <c r="U17" i="37"/>
  <c r="D17" i="37"/>
  <c r="C17" i="37"/>
  <c r="EI14" i="37"/>
  <c r="EG14" i="37"/>
  <c r="ED14" i="37"/>
  <c r="EA14" i="37"/>
  <c r="DX14" i="37"/>
  <c r="DU14" i="37"/>
  <c r="DR14" i="37"/>
  <c r="DO14" i="37"/>
  <c r="EH14" i="37" s="1"/>
  <c r="DM14" i="37"/>
  <c r="DK14" i="37"/>
  <c r="E14" i="37" s="1"/>
  <c r="DH14" i="37"/>
  <c r="DE14" i="37"/>
  <c r="DB14" i="37"/>
  <c r="CY14" i="37"/>
  <c r="CU14" i="37"/>
  <c r="CR14" i="37"/>
  <c r="CO14" i="37"/>
  <c r="CL14" i="37"/>
  <c r="CI14" i="37"/>
  <c r="CF14" i="37"/>
  <c r="CC14" i="37"/>
  <c r="BZ14" i="37"/>
  <c r="BR14" i="37" s="1"/>
  <c r="BW14" i="37"/>
  <c r="BS14" i="37"/>
  <c r="BQ14" i="37"/>
  <c r="BO14" i="37"/>
  <c r="BL14" i="37"/>
  <c r="BI14" i="37"/>
  <c r="BF14" i="37"/>
  <c r="BC14" i="37"/>
  <c r="AZ14" i="37"/>
  <c r="AX14" i="37"/>
  <c r="AU14" i="37"/>
  <c r="AW14" i="37" s="1"/>
  <c r="AS14" i="37"/>
  <c r="AR14" i="37"/>
  <c r="AP14" i="37"/>
  <c r="AN14" i="37"/>
  <c r="AM14" i="37"/>
  <c r="AK14" i="37"/>
  <c r="AI14" i="37"/>
  <c r="AF14" i="37"/>
  <c r="AH14" i="37" s="1"/>
  <c r="AD14" i="37"/>
  <c r="AA14" i="37"/>
  <c r="AC14" i="37" s="1"/>
  <c r="Y14" i="37"/>
  <c r="X14" i="37"/>
  <c r="V14" i="37"/>
  <c r="R14" i="37"/>
  <c r="P14" i="37"/>
  <c r="T14" i="37" s="1"/>
  <c r="O14" i="37"/>
  <c r="L14" i="37"/>
  <c r="J14" i="37"/>
  <c r="G14" i="37"/>
  <c r="EI13" i="37"/>
  <c r="G13" i="37" s="1"/>
  <c r="EG13" i="37"/>
  <c r="ED13" i="37"/>
  <c r="EA13" i="37"/>
  <c r="DX13" i="37"/>
  <c r="DU13" i="37"/>
  <c r="DR13" i="37"/>
  <c r="DO13" i="37"/>
  <c r="EH13" i="37" s="1"/>
  <c r="DM13" i="37"/>
  <c r="DK13" i="37"/>
  <c r="E13" i="37" s="1"/>
  <c r="DH13" i="37"/>
  <c r="DH17" i="37" s="1"/>
  <c r="DE13" i="37"/>
  <c r="DB13" i="37"/>
  <c r="CY13" i="37"/>
  <c r="CU13" i="37"/>
  <c r="CU17" i="37" s="1"/>
  <c r="CR13" i="37"/>
  <c r="CO13" i="37"/>
  <c r="CL13" i="37"/>
  <c r="CI13" i="37"/>
  <c r="CI17" i="37" s="1"/>
  <c r="CF13" i="37"/>
  <c r="CC13" i="37"/>
  <c r="BZ13" i="37"/>
  <c r="BW13" i="37"/>
  <c r="BW17" i="37" s="1"/>
  <c r="BS13" i="37"/>
  <c r="BU13" i="37" s="1"/>
  <c r="BQ13" i="37"/>
  <c r="BO13" i="37"/>
  <c r="BL13" i="37"/>
  <c r="BI13" i="37"/>
  <c r="BF13" i="37"/>
  <c r="BC13" i="37"/>
  <c r="AZ13" i="37"/>
  <c r="AX13" i="37"/>
  <c r="AW13" i="37"/>
  <c r="AU13" i="37"/>
  <c r="AS13" i="37"/>
  <c r="AR13" i="37"/>
  <c r="AP13" i="37"/>
  <c r="AN13" i="37"/>
  <c r="AK13" i="37"/>
  <c r="AI13" i="37"/>
  <c r="AF13" i="37"/>
  <c r="Q13" i="37" s="1"/>
  <c r="AD13" i="37"/>
  <c r="AC13" i="37"/>
  <c r="AA13" i="37"/>
  <c r="Y13" i="37"/>
  <c r="X13" i="37"/>
  <c r="V13" i="37"/>
  <c r="R13" i="37"/>
  <c r="P13" i="37"/>
  <c r="L13" i="37"/>
  <c r="J13" i="37"/>
  <c r="O13" i="37" s="1"/>
  <c r="EI12" i="37"/>
  <c r="EG12" i="37"/>
  <c r="ED12" i="37"/>
  <c r="EA12" i="37"/>
  <c r="DX12" i="37"/>
  <c r="EH12" i="37" s="1"/>
  <c r="DU12" i="37"/>
  <c r="DR12" i="37"/>
  <c r="DO12" i="37"/>
  <c r="DM12" i="37"/>
  <c r="G12" i="37" s="1"/>
  <c r="I12" i="37" s="1"/>
  <c r="DK12" i="37"/>
  <c r="DH12" i="37"/>
  <c r="DE12" i="37"/>
  <c r="DB12" i="37"/>
  <c r="CY12" i="37"/>
  <c r="CU12" i="37"/>
  <c r="CR12" i="37"/>
  <c r="CO12" i="37"/>
  <c r="CL12" i="37"/>
  <c r="CI12" i="37"/>
  <c r="CF12" i="37"/>
  <c r="BR12" i="37" s="1"/>
  <c r="BT12" i="37" s="1"/>
  <c r="CC12" i="37"/>
  <c r="BZ12" i="37"/>
  <c r="BW12" i="37"/>
  <c r="BU12" i="37"/>
  <c r="BS12" i="37"/>
  <c r="BQ12" i="37"/>
  <c r="BO12" i="37"/>
  <c r="BL12" i="37"/>
  <c r="BI12" i="37"/>
  <c r="BF12" i="37"/>
  <c r="BC12" i="37"/>
  <c r="AZ12" i="37"/>
  <c r="AX12" i="37"/>
  <c r="AW12" i="37"/>
  <c r="AU12" i="37"/>
  <c r="AS12" i="37"/>
  <c r="AP12" i="37"/>
  <c r="AR12" i="37" s="1"/>
  <c r="AN12" i="37"/>
  <c r="AK12" i="37"/>
  <c r="AM12" i="37" s="1"/>
  <c r="AI12" i="37"/>
  <c r="AH12" i="37"/>
  <c r="AF12" i="37"/>
  <c r="AD12" i="37"/>
  <c r="AC12" i="37"/>
  <c r="AA12" i="37"/>
  <c r="Y12" i="37"/>
  <c r="V12" i="37"/>
  <c r="R12" i="37"/>
  <c r="T12" i="37" s="1"/>
  <c r="Q12" i="37"/>
  <c r="P12" i="37"/>
  <c r="L12" i="37"/>
  <c r="O12" i="37" s="1"/>
  <c r="J12" i="37"/>
  <c r="E12" i="37"/>
  <c r="EI11" i="37"/>
  <c r="EG11" i="37"/>
  <c r="E11" i="37" s="1"/>
  <c r="I11" i="37" s="1"/>
  <c r="ED11" i="37"/>
  <c r="EA11" i="37"/>
  <c r="DX11" i="37"/>
  <c r="DU11" i="37"/>
  <c r="EH11" i="37" s="1"/>
  <c r="DR11" i="37"/>
  <c r="DO11" i="37"/>
  <c r="DM11" i="37"/>
  <c r="G11" i="37" s="1"/>
  <c r="DK11" i="37"/>
  <c r="DH11" i="37"/>
  <c r="DE11" i="37"/>
  <c r="DE17" i="37" s="1"/>
  <c r="DB11" i="37"/>
  <c r="CY11" i="37"/>
  <c r="CU11" i="37"/>
  <c r="CR11" i="37"/>
  <c r="CR17" i="37" s="1"/>
  <c r="CO11" i="37"/>
  <c r="CL11" i="37"/>
  <c r="CI11" i="37"/>
  <c r="CF11" i="37"/>
  <c r="CF17" i="37" s="1"/>
  <c r="CC11" i="37"/>
  <c r="BZ11" i="37"/>
  <c r="BW11" i="37"/>
  <c r="BS11" i="37"/>
  <c r="BQ11" i="37"/>
  <c r="BU11" i="37" s="1"/>
  <c r="BO11" i="37"/>
  <c r="BL11" i="37"/>
  <c r="BI11" i="37"/>
  <c r="BF11" i="37"/>
  <c r="BC11" i="37"/>
  <c r="AZ11" i="37"/>
  <c r="AX11" i="37"/>
  <c r="AU11" i="37"/>
  <c r="AW11" i="37" s="1"/>
  <c r="AS11" i="37"/>
  <c r="AP11" i="37"/>
  <c r="AR11" i="37" s="1"/>
  <c r="AN11" i="37"/>
  <c r="AM11" i="37"/>
  <c r="AK11" i="37"/>
  <c r="AI11" i="37"/>
  <c r="AH11" i="37"/>
  <c r="AF11" i="37"/>
  <c r="AD11" i="37"/>
  <c r="AC11" i="37"/>
  <c r="AA11" i="37"/>
  <c r="Y11" i="37"/>
  <c r="V11" i="37"/>
  <c r="R11" i="37"/>
  <c r="P11" i="37"/>
  <c r="T11" i="37" s="1"/>
  <c r="L11" i="37"/>
  <c r="J11" i="37"/>
  <c r="EI10" i="37"/>
  <c r="EI17" i="37" s="1"/>
  <c r="EG10" i="37"/>
  <c r="EG17" i="37" s="1"/>
  <c r="ED10" i="37"/>
  <c r="ED17" i="37" s="1"/>
  <c r="EA10" i="37"/>
  <c r="EA17" i="37" s="1"/>
  <c r="DX10" i="37"/>
  <c r="DU10" i="37"/>
  <c r="DU17" i="37" s="1"/>
  <c r="DR10" i="37"/>
  <c r="DR17" i="37" s="1"/>
  <c r="DO10" i="37"/>
  <c r="DO17" i="37" s="1"/>
  <c r="DM10" i="37"/>
  <c r="DK10" i="37"/>
  <c r="DH10" i="37"/>
  <c r="DE10" i="37"/>
  <c r="DB10" i="37"/>
  <c r="DB17" i="37" s="1"/>
  <c r="CY10" i="37"/>
  <c r="CY17" i="37" s="1"/>
  <c r="CU10" i="37"/>
  <c r="CR10" i="37"/>
  <c r="CO10" i="37"/>
  <c r="CO17" i="37" s="1"/>
  <c r="CL10" i="37"/>
  <c r="CL17" i="37" s="1"/>
  <c r="CI10" i="37"/>
  <c r="CF10" i="37"/>
  <c r="CC10" i="37"/>
  <c r="CC17" i="37" s="1"/>
  <c r="BZ10" i="37"/>
  <c r="BW10" i="37"/>
  <c r="BS10" i="37"/>
  <c r="BU10" i="37" s="1"/>
  <c r="BQ10" i="37"/>
  <c r="BQ17" i="37" s="1"/>
  <c r="BO10" i="37"/>
  <c r="BO17" i="37" s="1"/>
  <c r="BL10" i="37"/>
  <c r="BL17" i="37" s="1"/>
  <c r="BI10" i="37"/>
  <c r="BI17" i="37" s="1"/>
  <c r="BF10" i="37"/>
  <c r="BF17" i="37" s="1"/>
  <c r="BC10" i="37"/>
  <c r="BC17" i="37" s="1"/>
  <c r="AZ10" i="37"/>
  <c r="AZ17" i="37" s="1"/>
  <c r="AX10" i="37"/>
  <c r="AU10" i="37"/>
  <c r="AW10" i="37" s="1"/>
  <c r="AS10" i="37"/>
  <c r="AR10" i="37"/>
  <c r="AP10" i="37"/>
  <c r="AP17" i="37" s="1"/>
  <c r="AN10" i="37"/>
  <c r="AK10" i="37"/>
  <c r="AK17" i="37" s="1"/>
  <c r="AM17" i="37" s="1"/>
  <c r="AI10" i="37"/>
  <c r="AF10" i="37"/>
  <c r="AD10" i="37"/>
  <c r="AA10" i="37"/>
  <c r="AA17" i="37" s="1"/>
  <c r="Y10" i="37"/>
  <c r="X10" i="37"/>
  <c r="V10" i="37"/>
  <c r="V17" i="37" s="1"/>
  <c r="R10" i="37"/>
  <c r="R17" i="37" s="1"/>
  <c r="P10" i="37"/>
  <c r="P17" i="37" s="1"/>
  <c r="L10" i="37"/>
  <c r="K10" i="37"/>
  <c r="J10" i="37"/>
  <c r="J17" i="37" s="1"/>
  <c r="G10" i="37"/>
  <c r="BC17" i="38" l="1"/>
  <c r="BO17" i="38"/>
  <c r="BZ17" i="38"/>
  <c r="CL17" i="38"/>
  <c r="K12" i="38"/>
  <c r="AA17" i="38"/>
  <c r="O12" i="38"/>
  <c r="K13" i="38"/>
  <c r="N13" i="38" s="1"/>
  <c r="EH11" i="38"/>
  <c r="I12" i="38"/>
  <c r="AU17" i="38"/>
  <c r="AW17" i="38" s="1"/>
  <c r="DK17" i="38"/>
  <c r="EG17" i="38"/>
  <c r="Q12" i="38"/>
  <c r="S12" i="38" s="1"/>
  <c r="BU12" i="38"/>
  <c r="O10" i="38"/>
  <c r="DL10" i="38"/>
  <c r="AW10" i="38"/>
  <c r="BF17" i="38"/>
  <c r="BU10" i="38"/>
  <c r="CC17" i="38"/>
  <c r="CO17" i="38"/>
  <c r="DB17" i="38"/>
  <c r="DM17" i="38"/>
  <c r="EI17" i="38"/>
  <c r="T11" i="38"/>
  <c r="AZ17" i="38"/>
  <c r="BL17" i="38"/>
  <c r="EH12" i="38"/>
  <c r="I13" i="38"/>
  <c r="O14" i="38"/>
  <c r="DL14" i="38"/>
  <c r="BU14" i="38"/>
  <c r="AI17" i="38"/>
  <c r="E17" i="38"/>
  <c r="T10" i="38"/>
  <c r="AC10" i="38"/>
  <c r="CY17" i="38"/>
  <c r="DU17" i="38"/>
  <c r="N12" i="38"/>
  <c r="P17" i="38"/>
  <c r="EH13" i="38"/>
  <c r="T14" i="38"/>
  <c r="AP17" i="38"/>
  <c r="AR17" i="38" s="1"/>
  <c r="BI17" i="38"/>
  <c r="BS17" i="38"/>
  <c r="BR10" i="38"/>
  <c r="CR17" i="38"/>
  <c r="DE17" i="38"/>
  <c r="DO17" i="38"/>
  <c r="EA17" i="38"/>
  <c r="DL11" i="38"/>
  <c r="F11" i="38" s="1"/>
  <c r="H11" i="38" s="1"/>
  <c r="T12" i="38"/>
  <c r="BR12" i="38"/>
  <c r="DH17" i="38"/>
  <c r="T13" i="38"/>
  <c r="BU13" i="38"/>
  <c r="BR13" i="38"/>
  <c r="BT13" i="38" s="1"/>
  <c r="BR14" i="38"/>
  <c r="BT14" i="38" s="1"/>
  <c r="EH14" i="38"/>
  <c r="AN17" i="38"/>
  <c r="CW17" i="38"/>
  <c r="G17" i="38"/>
  <c r="I11" i="38"/>
  <c r="I10" i="38"/>
  <c r="Q14" i="38"/>
  <c r="S14" i="38" s="1"/>
  <c r="L17" i="38"/>
  <c r="AF17" i="38"/>
  <c r="AH17" i="38" s="1"/>
  <c r="CF17" i="38"/>
  <c r="DX17" i="38"/>
  <c r="X10" i="38"/>
  <c r="AR10" i="38"/>
  <c r="EH10" i="38"/>
  <c r="K11" i="38"/>
  <c r="N11" i="38" s="1"/>
  <c r="O11" i="38"/>
  <c r="AH12" i="38"/>
  <c r="BT12" i="38"/>
  <c r="M13" i="38"/>
  <c r="Q13" i="38"/>
  <c r="S13" i="38" s="1"/>
  <c r="DL13" i="38"/>
  <c r="F13" i="38" s="1"/>
  <c r="H13" i="38" s="1"/>
  <c r="X14" i="38"/>
  <c r="AC17" i="38"/>
  <c r="AK17" i="38"/>
  <c r="AM17" i="38" s="1"/>
  <c r="BQ17" i="38"/>
  <c r="BU17" i="38" s="1"/>
  <c r="K10" i="38"/>
  <c r="CW10" i="38"/>
  <c r="BT11" i="38"/>
  <c r="M12" i="38"/>
  <c r="DL12" i="38"/>
  <c r="F12" i="38" s="1"/>
  <c r="H12" i="38" s="1"/>
  <c r="X13" i="38"/>
  <c r="K14" i="38"/>
  <c r="J17" i="38"/>
  <c r="R17" i="38"/>
  <c r="V17" i="38"/>
  <c r="X17" i="38" s="1"/>
  <c r="Q10" i="38"/>
  <c r="BT10" i="38"/>
  <c r="Q11" i="38"/>
  <c r="S11" i="38" s="1"/>
  <c r="AD17" i="37"/>
  <c r="AX17" i="37"/>
  <c r="K11" i="37"/>
  <c r="M11" i="37" s="1"/>
  <c r="X11" i="37"/>
  <c r="Y17" i="37"/>
  <c r="X17" i="37"/>
  <c r="I10" i="37"/>
  <c r="M10" i="37"/>
  <c r="L17" i="37"/>
  <c r="T17" i="37"/>
  <c r="AF17" i="37"/>
  <c r="AH17" i="37" s="1"/>
  <c r="AM10" i="37"/>
  <c r="Q11" i="37"/>
  <c r="S11" i="37" s="1"/>
  <c r="DL12" i="37"/>
  <c r="F12" i="37" s="1"/>
  <c r="K12" i="37"/>
  <c r="X12" i="37"/>
  <c r="K14" i="37"/>
  <c r="BU14" i="37"/>
  <c r="BT14" i="37"/>
  <c r="AU17" i="37"/>
  <c r="AW17" i="37" s="1"/>
  <c r="BS17" i="37"/>
  <c r="DX17" i="37"/>
  <c r="N10" i="37"/>
  <c r="AH10" i="37"/>
  <c r="BZ17" i="37"/>
  <c r="BR10" i="37"/>
  <c r="DK17" i="37"/>
  <c r="E10" i="37"/>
  <c r="E17" i="37" s="1"/>
  <c r="O11" i="37"/>
  <c r="N11" i="37"/>
  <c r="BR11" i="37"/>
  <c r="BT11" i="37" s="1"/>
  <c r="T13" i="37"/>
  <c r="S13" i="37"/>
  <c r="BR13" i="37"/>
  <c r="BT13" i="37" s="1"/>
  <c r="I13" i="37"/>
  <c r="N14" i="37"/>
  <c r="O10" i="37"/>
  <c r="T10" i="37"/>
  <c r="AC10" i="37"/>
  <c r="Q10" i="37"/>
  <c r="DL10" i="37"/>
  <c r="DL11" i="37"/>
  <c r="F11" i="37" s="1"/>
  <c r="H11" i="37" s="1"/>
  <c r="H12" i="37"/>
  <c r="DL13" i="37"/>
  <c r="F13" i="37" s="1"/>
  <c r="H13" i="37" s="1"/>
  <c r="AM13" i="37"/>
  <c r="K13" i="37"/>
  <c r="I14" i="37"/>
  <c r="H14" i="37"/>
  <c r="G17" i="37"/>
  <c r="AS17" i="37"/>
  <c r="AR17" i="37"/>
  <c r="DL14" i="37"/>
  <c r="F14" i="37" s="1"/>
  <c r="DM17" i="37"/>
  <c r="EH10" i="37"/>
  <c r="EH17" i="37" s="1"/>
  <c r="S12" i="37"/>
  <c r="AH13" i="37"/>
  <c r="M14" i="37"/>
  <c r="Q14" i="37"/>
  <c r="S14" i="37" s="1"/>
  <c r="AC17" i="37"/>
  <c r="EC14" i="20"/>
  <c r="EC13" i="20"/>
  <c r="EC12" i="20"/>
  <c r="EC11" i="20"/>
  <c r="EC10" i="20"/>
  <c r="DZ14" i="20"/>
  <c r="DZ13" i="20"/>
  <c r="DZ12" i="20"/>
  <c r="DZ11" i="20"/>
  <c r="DZ10" i="20"/>
  <c r="DW14" i="20"/>
  <c r="DW13" i="20"/>
  <c r="DW12" i="20"/>
  <c r="DW11" i="20"/>
  <c r="DW10" i="20"/>
  <c r="DT14" i="20"/>
  <c r="DT13" i="20"/>
  <c r="DT12" i="20"/>
  <c r="DT11" i="20"/>
  <c r="DT10" i="20"/>
  <c r="DQ14" i="20"/>
  <c r="DQ13" i="20"/>
  <c r="DQ12" i="20"/>
  <c r="DQ11" i="20"/>
  <c r="DQ10" i="20"/>
  <c r="DN14" i="20"/>
  <c r="DN13" i="20"/>
  <c r="DN12" i="20"/>
  <c r="DN11" i="20"/>
  <c r="DN10" i="20"/>
  <c r="DG14" i="20"/>
  <c r="DG13" i="20"/>
  <c r="DG12" i="20"/>
  <c r="DG11" i="20"/>
  <c r="DG10" i="20"/>
  <c r="DD14" i="20"/>
  <c r="DD13" i="20"/>
  <c r="DD12" i="20"/>
  <c r="DD11" i="20"/>
  <c r="DD10" i="20"/>
  <c r="DA14" i="20"/>
  <c r="DA13" i="20"/>
  <c r="DA12" i="20"/>
  <c r="DA11" i="20"/>
  <c r="DA10" i="20"/>
  <c r="CX14" i="20"/>
  <c r="CX13" i="20"/>
  <c r="CX12" i="20"/>
  <c r="CX11" i="20"/>
  <c r="CX10" i="20"/>
  <c r="CU14" i="20"/>
  <c r="CU13" i="20"/>
  <c r="CU12" i="20"/>
  <c r="CU11" i="20"/>
  <c r="CU10" i="20"/>
  <c r="CR14" i="20"/>
  <c r="CR13" i="20"/>
  <c r="CR12" i="20"/>
  <c r="CR11" i="20"/>
  <c r="CR10" i="20"/>
  <c r="CO14" i="20"/>
  <c r="CO13" i="20"/>
  <c r="CO12" i="20"/>
  <c r="CO11" i="20"/>
  <c r="CO10" i="20"/>
  <c r="CL14" i="20"/>
  <c r="CL13" i="20"/>
  <c r="CL12" i="20"/>
  <c r="CL11" i="20"/>
  <c r="CL10" i="20"/>
  <c r="CI14" i="20"/>
  <c r="CI13" i="20"/>
  <c r="CI12" i="20"/>
  <c r="CI11" i="20"/>
  <c r="CI10" i="20"/>
  <c r="CF14" i="20"/>
  <c r="CF13" i="20"/>
  <c r="CF12" i="20"/>
  <c r="CF11" i="20"/>
  <c r="CF10" i="20"/>
  <c r="CC14" i="20"/>
  <c r="CC13" i="20"/>
  <c r="CC12" i="20"/>
  <c r="CC11" i="20"/>
  <c r="CC10" i="20"/>
  <c r="BZ14" i="20"/>
  <c r="BZ13" i="20"/>
  <c r="BZ12" i="20"/>
  <c r="BZ11" i="20"/>
  <c r="BZ10" i="20"/>
  <c r="BW14" i="20"/>
  <c r="BW13" i="20"/>
  <c r="BW12" i="20"/>
  <c r="BW11" i="20"/>
  <c r="BW10" i="20"/>
  <c r="BO14" i="20"/>
  <c r="BO13" i="20"/>
  <c r="BO12" i="20"/>
  <c r="BO11" i="20"/>
  <c r="BO10" i="20"/>
  <c r="BL14" i="20"/>
  <c r="BL13" i="20"/>
  <c r="BL12" i="20"/>
  <c r="BL11" i="20"/>
  <c r="BL10" i="20"/>
  <c r="BI14" i="20"/>
  <c r="BI13" i="20"/>
  <c r="BI12" i="20"/>
  <c r="BI11" i="20"/>
  <c r="BI10" i="20"/>
  <c r="BF14" i="20"/>
  <c r="BF13" i="20"/>
  <c r="BF12" i="20"/>
  <c r="BF11" i="20"/>
  <c r="BF10" i="20"/>
  <c r="BC14" i="20"/>
  <c r="BC13" i="20"/>
  <c r="BC12" i="20"/>
  <c r="BC11" i="20"/>
  <c r="BC10" i="20"/>
  <c r="AZ14" i="20"/>
  <c r="AZ13" i="20"/>
  <c r="AZ12" i="20"/>
  <c r="AZ11" i="20"/>
  <c r="AZ10" i="20"/>
  <c r="AU14" i="20"/>
  <c r="AU13" i="20"/>
  <c r="AU12" i="20"/>
  <c r="AU11" i="20"/>
  <c r="AU10" i="20"/>
  <c r="AP14" i="20"/>
  <c r="AP13" i="20"/>
  <c r="AP12" i="20"/>
  <c r="AP11" i="20"/>
  <c r="AP10" i="20"/>
  <c r="AK14" i="20"/>
  <c r="AK13" i="20"/>
  <c r="AK12" i="20"/>
  <c r="AK11" i="20"/>
  <c r="AK10" i="20"/>
  <c r="AF14" i="20"/>
  <c r="AF13" i="20"/>
  <c r="AF12" i="20"/>
  <c r="AF11" i="20"/>
  <c r="AF10" i="20"/>
  <c r="AA14" i="20"/>
  <c r="AA13" i="20"/>
  <c r="AA12" i="20"/>
  <c r="AA11" i="20"/>
  <c r="AA10" i="20"/>
  <c r="V11" i="20"/>
  <c r="V12" i="20"/>
  <c r="V13" i="20"/>
  <c r="V14" i="20"/>
  <c r="V10" i="20"/>
  <c r="F14" i="38" l="1"/>
  <c r="H14" i="38" s="1"/>
  <c r="EH17" i="38"/>
  <c r="BR17" i="38"/>
  <c r="BT17" i="38" s="1"/>
  <c r="F10" i="38"/>
  <c r="H10" i="38" s="1"/>
  <c r="Q17" i="38"/>
  <c r="S17" i="38"/>
  <c r="T17" i="38"/>
  <c r="O17" i="38"/>
  <c r="K17" i="38"/>
  <c r="M17" i="38" s="1"/>
  <c r="M10" i="38"/>
  <c r="N10" i="38"/>
  <c r="F17" i="38"/>
  <c r="H17" i="38" s="1"/>
  <c r="M14" i="38"/>
  <c r="N14" i="38"/>
  <c r="S10" i="38"/>
  <c r="M11" i="38"/>
  <c r="I17" i="38"/>
  <c r="DL17" i="38"/>
  <c r="Q17" i="37"/>
  <c r="S17" i="37" s="1"/>
  <c r="BR17" i="37"/>
  <c r="BT10" i="37"/>
  <c r="N12" i="37"/>
  <c r="M12" i="37"/>
  <c r="M13" i="37"/>
  <c r="N13" i="37"/>
  <c r="K17" i="37"/>
  <c r="M17" i="37" s="1"/>
  <c r="I17" i="37"/>
  <c r="DL17" i="37"/>
  <c r="F10" i="37"/>
  <c r="S10" i="37"/>
  <c r="BU17" i="37"/>
  <c r="BT17" i="37"/>
  <c r="O17" i="37"/>
  <c r="X14" i="20"/>
  <c r="AC13" i="20"/>
  <c r="AC12" i="20"/>
  <c r="AC10" i="20"/>
  <c r="AH13" i="20"/>
  <c r="AM14" i="20"/>
  <c r="AM10" i="20"/>
  <c r="AR13" i="20"/>
  <c r="AR11" i="20"/>
  <c r="AW13" i="20"/>
  <c r="AW12" i="20"/>
  <c r="BC17" i="20"/>
  <c r="BO17" i="20"/>
  <c r="BZ17" i="20"/>
  <c r="BR13" i="20"/>
  <c r="CF17" i="20"/>
  <c r="CL17" i="20"/>
  <c r="CR17" i="20"/>
  <c r="DD17" i="20"/>
  <c r="DN17" i="20"/>
  <c r="EG13" i="20"/>
  <c r="DZ17" i="20"/>
  <c r="EC17" i="20"/>
  <c r="EE17" i="20"/>
  <c r="ED17" i="20"/>
  <c r="EB17" i="20"/>
  <c r="EA17" i="20"/>
  <c r="DY17" i="20"/>
  <c r="DX17" i="20"/>
  <c r="DV17" i="20"/>
  <c r="DU17" i="20"/>
  <c r="DS17" i="20"/>
  <c r="DR17" i="20"/>
  <c r="DP17" i="20"/>
  <c r="DO17" i="20"/>
  <c r="DM17" i="20"/>
  <c r="DI17" i="20"/>
  <c r="DH17" i="20"/>
  <c r="DF17" i="20"/>
  <c r="DE17" i="20"/>
  <c r="DC17" i="20"/>
  <c r="DB17" i="20"/>
  <c r="CZ17" i="20"/>
  <c r="CY17" i="20"/>
  <c r="CW17" i="20"/>
  <c r="CV17" i="20"/>
  <c r="CT17" i="20"/>
  <c r="CS17" i="20"/>
  <c r="CQ17" i="20"/>
  <c r="CP17" i="20"/>
  <c r="CN17" i="20"/>
  <c r="CM17" i="20"/>
  <c r="CK17" i="20"/>
  <c r="CJ17" i="20"/>
  <c r="CH17" i="20"/>
  <c r="CG17" i="20"/>
  <c r="CE17" i="20"/>
  <c r="CD17" i="20"/>
  <c r="CB17" i="20"/>
  <c r="CA17" i="20"/>
  <c r="BY17" i="20"/>
  <c r="BX17" i="20"/>
  <c r="BV17" i="20"/>
  <c r="BP17" i="20"/>
  <c r="BN17" i="20"/>
  <c r="BM17" i="20"/>
  <c r="BK17" i="20"/>
  <c r="BJ17" i="20"/>
  <c r="BH17" i="20"/>
  <c r="BG17" i="20"/>
  <c r="BE17" i="20"/>
  <c r="BD17" i="20"/>
  <c r="BB17" i="20"/>
  <c r="BA17" i="20"/>
  <c r="AY17" i="20"/>
  <c r="AV17" i="20"/>
  <c r="AT17" i="20"/>
  <c r="AQ17" i="20"/>
  <c r="AO17" i="20"/>
  <c r="AL17" i="20"/>
  <c r="AJ17" i="20"/>
  <c r="AG17" i="20"/>
  <c r="AE17" i="20"/>
  <c r="AB17" i="20"/>
  <c r="Z17" i="20"/>
  <c r="W17" i="20"/>
  <c r="U17" i="20"/>
  <c r="D17" i="20"/>
  <c r="C17" i="20"/>
  <c r="EH14" i="20"/>
  <c r="EF14" i="20"/>
  <c r="DL14" i="20"/>
  <c r="DJ14" i="20"/>
  <c r="BS14" i="20"/>
  <c r="BQ14" i="20"/>
  <c r="AX14" i="20"/>
  <c r="AW14" i="20"/>
  <c r="AS14" i="20"/>
  <c r="AR14" i="20"/>
  <c r="AN14" i="20"/>
  <c r="AI14" i="20"/>
  <c r="AD14" i="20"/>
  <c r="AC14" i="20"/>
  <c r="Y14" i="20"/>
  <c r="R14" i="20"/>
  <c r="P14" i="20"/>
  <c r="L14" i="20"/>
  <c r="J14" i="20"/>
  <c r="EH13" i="20"/>
  <c r="EF13" i="20"/>
  <c r="DL13" i="20"/>
  <c r="DJ13" i="20"/>
  <c r="BS13" i="20"/>
  <c r="BQ13" i="20"/>
  <c r="AX13" i="20"/>
  <c r="AS13" i="20"/>
  <c r="AN13" i="20"/>
  <c r="AM13" i="20"/>
  <c r="AI13" i="20"/>
  <c r="AD13" i="20"/>
  <c r="Y13" i="20"/>
  <c r="R13" i="20"/>
  <c r="P13" i="20"/>
  <c r="L13" i="20"/>
  <c r="J13" i="20"/>
  <c r="EH12" i="20"/>
  <c r="EF12" i="20"/>
  <c r="DL12" i="20"/>
  <c r="DJ12" i="20"/>
  <c r="BS12" i="20"/>
  <c r="BQ12" i="20"/>
  <c r="AX12" i="20"/>
  <c r="AS12" i="20"/>
  <c r="AR12" i="20"/>
  <c r="AN12" i="20"/>
  <c r="AM12" i="20"/>
  <c r="AI12" i="20"/>
  <c r="AD12" i="20"/>
  <c r="Y12" i="20"/>
  <c r="X12" i="20"/>
  <c r="R12" i="20"/>
  <c r="P12" i="20"/>
  <c r="L12" i="20"/>
  <c r="J12" i="20"/>
  <c r="EH11" i="20"/>
  <c r="EF11" i="20"/>
  <c r="DL11" i="20"/>
  <c r="DJ11" i="20"/>
  <c r="BS11" i="20"/>
  <c r="BQ11" i="20"/>
  <c r="AX11" i="20"/>
  <c r="AS11" i="20"/>
  <c r="AN11" i="20"/>
  <c r="AM11" i="20"/>
  <c r="AI11" i="20"/>
  <c r="AH11" i="20"/>
  <c r="AD11" i="20"/>
  <c r="AC11" i="20"/>
  <c r="Y11" i="20"/>
  <c r="R11" i="20"/>
  <c r="P11" i="20"/>
  <c r="L11" i="20"/>
  <c r="J11" i="20"/>
  <c r="EH10" i="20"/>
  <c r="EF10" i="20"/>
  <c r="DL10" i="20"/>
  <c r="DJ10" i="20"/>
  <c r="BS10" i="20"/>
  <c r="BQ10" i="20"/>
  <c r="AX10" i="20"/>
  <c r="AW10" i="20"/>
  <c r="AS10" i="20"/>
  <c r="AN10" i="20"/>
  <c r="AI10" i="20"/>
  <c r="AD10" i="20"/>
  <c r="Y10" i="20"/>
  <c r="R10" i="20"/>
  <c r="P10" i="20"/>
  <c r="L10" i="20"/>
  <c r="J10" i="20"/>
  <c r="N17" i="38" l="1"/>
  <c r="N17" i="37"/>
  <c r="F17" i="37"/>
  <c r="H17" i="37" s="1"/>
  <c r="H10" i="37"/>
  <c r="EN13" i="20"/>
  <c r="EN12" i="20"/>
  <c r="EN11" i="20"/>
  <c r="EN10" i="20"/>
  <c r="DT17" i="20"/>
  <c r="AP17" i="20"/>
  <c r="CO17" i="20"/>
  <c r="BL17" i="20"/>
  <c r="AZ17" i="20"/>
  <c r="AF17" i="20"/>
  <c r="R17" i="20"/>
  <c r="CC17" i="20"/>
  <c r="BI17" i="20"/>
  <c r="AI17" i="20"/>
  <c r="Q13" i="20"/>
  <c r="S13" i="20" s="1"/>
  <c r="DW17" i="20"/>
  <c r="CX17" i="20"/>
  <c r="CI17" i="20"/>
  <c r="G10" i="20"/>
  <c r="E11" i="20"/>
  <c r="EH17" i="20"/>
  <c r="G12" i="20"/>
  <c r="G11" i="20"/>
  <c r="G13" i="20"/>
  <c r="G14" i="20"/>
  <c r="E10" i="20"/>
  <c r="EG12" i="20"/>
  <c r="EG10" i="20"/>
  <c r="E13" i="20"/>
  <c r="E14" i="20"/>
  <c r="EF17" i="20"/>
  <c r="E12" i="20"/>
  <c r="DG17" i="20"/>
  <c r="DA17" i="20"/>
  <c r="CU17" i="20"/>
  <c r="BU11" i="20"/>
  <c r="BR14" i="20"/>
  <c r="BT14" i="20" s="1"/>
  <c r="BU13" i="20"/>
  <c r="BQ17" i="20"/>
  <c r="BU12" i="20"/>
  <c r="BU14" i="20"/>
  <c r="BU10" i="20"/>
  <c r="BW17" i="20"/>
  <c r="BF17" i="20"/>
  <c r="AX17" i="20"/>
  <c r="AU17" i="20"/>
  <c r="AS17" i="20"/>
  <c r="O11" i="20"/>
  <c r="AK17" i="20"/>
  <c r="AN17" i="20"/>
  <c r="L17" i="20"/>
  <c r="T11" i="20"/>
  <c r="AD17" i="20"/>
  <c r="Q12" i="20"/>
  <c r="S12" i="20" s="1"/>
  <c r="O13" i="20"/>
  <c r="AA17" i="20"/>
  <c r="O10" i="20"/>
  <c r="DL17" i="20"/>
  <c r="T13" i="20"/>
  <c r="O14" i="20"/>
  <c r="O12" i="20"/>
  <c r="T12" i="20"/>
  <c r="T14" i="20"/>
  <c r="P17" i="20"/>
  <c r="DJ17" i="20"/>
  <c r="Y17" i="20"/>
  <c r="V17" i="20"/>
  <c r="J17" i="20"/>
  <c r="Q14" i="20"/>
  <c r="S14" i="20" s="1"/>
  <c r="Q11" i="20"/>
  <c r="S11" i="20" s="1"/>
  <c r="Q10" i="20"/>
  <c r="S10" i="20" s="1"/>
  <c r="AW11" i="20"/>
  <c r="K12" i="20"/>
  <c r="N12" i="20" s="1"/>
  <c r="K14" i="20"/>
  <c r="N14" i="20" s="1"/>
  <c r="BR12" i="20"/>
  <c r="BT12" i="20" s="1"/>
  <c r="BR11" i="20"/>
  <c r="BT11" i="20" s="1"/>
  <c r="BT13" i="20"/>
  <c r="DK11" i="20"/>
  <c r="DK13" i="20"/>
  <c r="F13" i="20" s="1"/>
  <c r="EG14" i="20"/>
  <c r="EG11" i="20"/>
  <c r="K10" i="20"/>
  <c r="BS17" i="20"/>
  <c r="T10" i="20"/>
  <c r="AH10" i="20"/>
  <c r="DK10" i="20"/>
  <c r="X11" i="20"/>
  <c r="AH12" i="20"/>
  <c r="DK12" i="20"/>
  <c r="X13" i="20"/>
  <c r="AH14" i="20"/>
  <c r="DK14" i="20"/>
  <c r="DQ17" i="20"/>
  <c r="K11" i="20"/>
  <c r="M11" i="20" s="1"/>
  <c r="K13" i="20"/>
  <c r="M13" i="20" s="1"/>
  <c r="X10" i="20"/>
  <c r="AR10" i="20"/>
  <c r="BR10" i="20"/>
  <c r="AR17" i="20" l="1"/>
  <c r="H13" i="20"/>
  <c r="AH17" i="20"/>
  <c r="AW17" i="20"/>
  <c r="X17" i="20"/>
  <c r="AC17" i="20"/>
  <c r="AM17" i="20"/>
  <c r="I11" i="20"/>
  <c r="G17" i="20"/>
  <c r="I14" i="20"/>
  <c r="I12" i="20"/>
  <c r="T17" i="20"/>
  <c r="F12" i="20"/>
  <c r="H12" i="20" s="1"/>
  <c r="I13" i="20"/>
  <c r="E17" i="20"/>
  <c r="I10" i="20"/>
  <c r="F14" i="20"/>
  <c r="H14" i="20" s="1"/>
  <c r="O17" i="20"/>
  <c r="Q17" i="20"/>
  <c r="M12" i="20"/>
  <c r="M14" i="20"/>
  <c r="BR17" i="20"/>
  <c r="F11" i="20"/>
  <c r="H11" i="20" s="1"/>
  <c r="EG17" i="20"/>
  <c r="BU17" i="20"/>
  <c r="F10" i="20"/>
  <c r="DK17" i="20"/>
  <c r="BT10" i="20"/>
  <c r="N10" i="20"/>
  <c r="K17" i="20"/>
  <c r="M10" i="20"/>
  <c r="N13" i="20"/>
  <c r="N11" i="20"/>
  <c r="BT17" i="20" l="1"/>
  <c r="S17" i="20"/>
  <c r="I17" i="20"/>
  <c r="F17" i="20"/>
  <c r="H10" i="20"/>
  <c r="N17" i="20"/>
  <c r="M17" i="20"/>
  <c r="H17" i="20" l="1"/>
</calcChain>
</file>

<file path=xl/sharedStrings.xml><?xml version="1.0" encoding="utf-8"?>
<sst xmlns="http://schemas.openxmlformats.org/spreadsheetml/2006/main" count="581" uniqueCount="84">
  <si>
    <t>ՀԱՇՎԵՏՎՈՒԹՅՈՒՆ</t>
  </si>
  <si>
    <t>Հ/հ</t>
  </si>
  <si>
    <t>Համայնքի անվանումը</t>
  </si>
  <si>
    <t>Ֆոնդային բյուջեի տարեսկզբի մնացորդ</t>
  </si>
  <si>
    <t>Վարչական բյուջեի տարեսկզբի մնացորդ</t>
  </si>
  <si>
    <t>տող 1000ԸՆԴԱՄԵՆԸ  ԵԿԱՄՈՒՏՆԵՐ     (տող 1100 + տող 1200+տող 1300)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</si>
  <si>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</si>
  <si>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ԴԱՀԿ    Վ/Բ</t>
  </si>
  <si>
    <t xml:space="preserve"> տող 1000  Ընդամենը վարչական մաս</t>
  </si>
  <si>
    <t xml:space="preserve">Ֆ Ո Ն Դ Ա Յ Ի Ն     </t>
  </si>
  <si>
    <t>ԴԱՀԿ                     Ֆ/Բ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</si>
  <si>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</si>
  <si>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</si>
  <si>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</si>
  <si>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</si>
  <si>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</si>
  <si>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</si>
  <si>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</si>
  <si>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</si>
  <si>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</si>
  <si>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</si>
  <si>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</si>
  <si>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</si>
  <si>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</si>
  <si>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</si>
  <si>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</si>
  <si>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</si>
  <si>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</si>
  <si>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</si>
  <si>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</si>
  <si>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</si>
  <si>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</si>
  <si>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</si>
  <si>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</si>
  <si>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</si>
  <si>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</si>
  <si>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</si>
  <si>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</si>
  <si>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</si>
  <si>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</si>
  <si>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</si>
  <si>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</si>
  <si>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</si>
  <si>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</si>
  <si>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</si>
  <si>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</si>
  <si>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</si>
  <si>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ծրագիր    տարեկան </t>
  </si>
  <si>
    <t xml:space="preserve">փաստ.                                                                            </t>
  </si>
  <si>
    <t>կատ. %-ը տարեկան ծրագրի նկատմամբ</t>
  </si>
  <si>
    <t>Ընդամենը</t>
  </si>
  <si>
    <t>տող 1113 Համայնքի բյուջե մուտքագրվող անշարժ գույքի հարկ</t>
  </si>
  <si>
    <r>
      <t>տող 1120    1.2 Գույքային հարկեր այլ գույքից այդ թվում`Գույքահարկ փոխադրամիջոցների համար</t>
    </r>
    <r>
      <rPr>
        <sz val="10"/>
        <rFont val="Arial Armenian"/>
        <family val="2"/>
      </rPr>
      <t/>
    </r>
  </si>
  <si>
    <t>կատ. %-ը 1-ին եռամսյակի, 1-ին կիսամյակի, 9 ամսվա նկատմամբ</t>
  </si>
  <si>
    <t>Գույքային հարկեր անշարժ գույքից</t>
  </si>
  <si>
    <t>Ք. Վարդենիս</t>
  </si>
  <si>
    <t>Ք. Գավառ</t>
  </si>
  <si>
    <t>Ք. Ճամբարակ</t>
  </si>
  <si>
    <t>Ք. Մարտունի</t>
  </si>
  <si>
    <t>Ք.  Սևան</t>
  </si>
  <si>
    <r>
      <t xml:space="preserve">ծրագիր </t>
    </r>
    <r>
      <rPr>
        <sz val="10"/>
        <rFont val="Calibri"/>
        <family val="2"/>
        <charset val="204"/>
      </rPr>
      <t>(1-ին եռամսյակ, 1-ին կիսամյակ, 9 ամիս)</t>
    </r>
  </si>
  <si>
    <t>հազ․ ՀՀ դրամ</t>
  </si>
  <si>
    <t>Տարբերույուն</t>
  </si>
  <si>
    <t>5=4-3</t>
  </si>
  <si>
    <t xml:space="preserve">  փաստ               (9 ամիս) </t>
  </si>
  <si>
    <t xml:space="preserve"> փաստ               (9 ամիս) </t>
  </si>
  <si>
    <t xml:space="preserve"> փաստ               (9 ամիս) ) </t>
  </si>
  <si>
    <t xml:space="preserve">   փաստ               (9 ամիս) </t>
  </si>
  <si>
    <t xml:space="preserve">   փաստ               (9 ամիս)        </t>
  </si>
  <si>
    <t xml:space="preserve">    փաստ               (9 ամիս) </t>
  </si>
  <si>
    <t xml:space="preserve">   փաստ               (9 ամիս)  </t>
  </si>
  <si>
    <t xml:space="preserve"> փաստ               (9 ամիս)  </t>
  </si>
  <si>
    <t xml:space="preserve"> փաստ               (9 ամիս)                                                          </t>
  </si>
  <si>
    <t xml:space="preserve"> ՀՀ ԳԵՂԱՐՔՈՒՆԻՔԻ  ՄԱՐԶԻ  ՀԱՄԱՅՆՔՆԵՐԻ   ԲՅՈՒՋԵՏԱՅԻՆ   ԵԿԱՄՈՒՏՆԵՐԻ   ՎԵՐԱԲԵՐՅԱԼ  (աճողական)  2023թ. Սեպտեմբերի «28»-ի դրությամբ  </t>
  </si>
  <si>
    <t xml:space="preserve">որից` Սեփական եկամուտներ             (Ընդամենը եկամուտներ առանց պաշտոնական դրամաշնորհների)                                                                                                              </t>
  </si>
  <si>
    <t xml:space="preserve">տող 1341Համայնքի սեփականություն հանդիսացող, այդ թվում` տիրազուրկ, համայնքին որպես սեփականություն անցած ապրանքների վաճառքից մուտքեր
</t>
  </si>
  <si>
    <t xml:space="preserve"> տող 1342Պետության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</si>
  <si>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 xml:space="preserve"> տող 1352Համայնքի վարչական տարածքում ինքնակամ կառուցված շենքերի, շինությունների օրինականացման համար վճարներ </t>
  </si>
  <si>
    <t xml:space="preserve"> տող 1220+1240     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</si>
  <si>
    <t xml:space="preserve"> տող 1260   2.6 Կապիտալ ներքին պաշտոնական դրամաշնորհներ` ստացված կառավարման այլ մակարդակներից</t>
  </si>
  <si>
    <t xml:space="preserve"> տող 1381+տող 1382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</si>
  <si>
    <t>տող 1391+1393   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</si>
  <si>
    <t>տող 1392Վարչական բյուջեի պահուստային ֆոնդից ֆոնդային բյուջե կատարվող հատկացումներից մուտքեր</t>
  </si>
  <si>
    <r>
      <t xml:space="preserve">ծրագիր </t>
    </r>
    <r>
      <rPr>
        <b/>
        <sz val="14"/>
        <rFont val="Calibri"/>
        <family val="2"/>
        <charset val="204"/>
      </rPr>
      <t>(1-ին եռամսյակ, 1-ին կիսամյակ, 9 ամիս)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</si>
</sst>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9"/>
      <name val="GHEA Grapalat"/>
      <family val="3"/>
    </font>
    <font>
      <sz val="10"/>
      <name val="Calibri"/>
      <family val="2"/>
      <charset val="204"/>
    </font>
    <font>
      <b/>
      <sz val="14"/>
      <color indexed="8"/>
      <name val="GHEA Grapalat"/>
      <family val="3"/>
    </font>
    <font>
      <b/>
      <sz val="14"/>
      <name val="GHEA Grapalat"/>
      <family val="3"/>
    </font>
    <font>
      <sz val="12"/>
      <color theme="0"/>
      <name val="GHEA Grapalat"/>
      <family val="3"/>
    </font>
    <font>
      <sz val="10"/>
      <color theme="0"/>
      <name val="GHEA Grapalat"/>
      <family val="3"/>
    </font>
    <font>
      <b/>
      <sz val="10"/>
      <color theme="0"/>
      <name val="GHEA Grapalat"/>
      <family val="3"/>
    </font>
    <font>
      <b/>
      <sz val="12"/>
      <color theme="0"/>
      <name val="GHEA Grapalat"/>
      <family val="3"/>
    </font>
    <font>
      <b/>
      <sz val="14"/>
      <color theme="0"/>
      <name val="GHEA Grapalat"/>
      <family val="3"/>
    </font>
    <font>
      <b/>
      <sz val="14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4">
    <xf numFmtId="0" fontId="0" fillId="0" borderId="0" xfId="0"/>
    <xf numFmtId="0" fontId="1" fillId="2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Fill="1" applyProtection="1"/>
    <xf numFmtId="0" fontId="1" fillId="2" borderId="0" xfId="0" applyFont="1" applyFill="1" applyProtection="1"/>
    <xf numFmtId="0" fontId="5" fillId="0" borderId="0" xfId="0" applyFont="1" applyFill="1" applyProtection="1"/>
    <xf numFmtId="0" fontId="5" fillId="2" borderId="0" xfId="0" applyFont="1" applyFill="1" applyProtection="1"/>
    <xf numFmtId="0" fontId="6" fillId="2" borderId="2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2" xfId="0" applyNumberFormat="1" applyFont="1" applyFill="1" applyBorder="1" applyAlignment="1" applyProtection="1">
      <alignment horizontal="center" vertical="center" wrapText="1"/>
    </xf>
    <xf numFmtId="165" fontId="1" fillId="2" borderId="2" xfId="0" applyNumberFormat="1" applyFont="1" applyFill="1" applyBorder="1" applyAlignment="1" applyProtection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1" fillId="2" borderId="0" xfId="0" applyNumberFormat="1" applyFont="1" applyFill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1" fillId="7" borderId="0" xfId="0" applyFont="1" applyFill="1" applyProtection="1">
      <protection locked="0"/>
    </xf>
    <xf numFmtId="0" fontId="2" fillId="7" borderId="2" xfId="0" applyFont="1" applyFill="1" applyBorder="1" applyAlignment="1" applyProtection="1">
      <alignment horizontal="center" vertical="center"/>
    </xf>
    <xf numFmtId="165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/>
      <protection locked="0"/>
    </xf>
    <xf numFmtId="164" fontId="1" fillId="0" borderId="2" xfId="0" applyNumberFormat="1" applyFont="1" applyFill="1" applyBorder="1" applyAlignment="1" applyProtection="1">
      <alignment horizontal="center"/>
      <protection locked="0"/>
    </xf>
    <xf numFmtId="164" fontId="1" fillId="2" borderId="2" xfId="0" applyNumberFormat="1" applyFont="1" applyFill="1" applyBorder="1" applyAlignment="1"/>
    <xf numFmtId="164" fontId="5" fillId="0" borderId="2" xfId="0" applyNumberFormat="1" applyFont="1" applyFill="1" applyBorder="1" applyAlignment="1">
      <alignment horizontal="left" vertical="center"/>
    </xf>
    <xf numFmtId="165" fontId="9" fillId="0" borderId="2" xfId="0" applyNumberFormat="1" applyFont="1" applyFill="1" applyBorder="1" applyAlignment="1" applyProtection="1">
      <alignment horizontal="center" vertical="center" wrapText="1"/>
    </xf>
    <xf numFmtId="165" fontId="1" fillId="0" borderId="2" xfId="0" applyNumberFormat="1" applyFont="1" applyFill="1" applyBorder="1" applyAlignment="1" applyProtection="1">
      <alignment horizontal="center" vertical="center" wrapText="1"/>
    </xf>
    <xf numFmtId="165" fontId="12" fillId="2" borderId="2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Protection="1">
      <protection locked="0"/>
    </xf>
    <xf numFmtId="1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" fillId="7" borderId="2" xfId="0" applyNumberFormat="1" applyFont="1" applyFill="1" applyBorder="1" applyAlignment="1">
      <alignment horizontal="left" vertical="center" wrapText="1"/>
    </xf>
    <xf numFmtId="165" fontId="12" fillId="3" borderId="2" xfId="0" applyNumberFormat="1" applyFont="1" applyFill="1" applyBorder="1" applyAlignment="1" applyProtection="1">
      <alignment horizontal="center" vertical="center" wrapText="1"/>
    </xf>
    <xf numFmtId="165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2" xfId="0" applyNumberFormat="1" applyFont="1" applyFill="1" applyBorder="1" applyAlignment="1" applyProtection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/>
    </xf>
    <xf numFmtId="165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Protection="1"/>
    <xf numFmtId="4" fontId="1" fillId="0" borderId="3" xfId="0" applyNumberFormat="1" applyFont="1" applyFill="1" applyBorder="1" applyAlignment="1" applyProtection="1">
      <alignment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Protection="1"/>
    <xf numFmtId="0" fontId="5" fillId="2" borderId="1" xfId="0" applyNumberFormat="1" applyFont="1" applyFill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4" fillId="0" borderId="0" xfId="0" applyFont="1" applyFill="1" applyProtection="1"/>
    <xf numFmtId="0" fontId="15" fillId="0" borderId="0" xfId="0" applyFont="1" applyFill="1" applyAlignment="1" applyProtection="1">
      <alignment horizontal="center" vertical="center"/>
    </xf>
    <xf numFmtId="164" fontId="16" fillId="0" borderId="0" xfId="0" applyNumberFormat="1" applyFont="1" applyFill="1" applyAlignment="1" applyProtection="1">
      <alignment horizontal="center" vertical="center" wrapText="1"/>
      <protection locked="0"/>
    </xf>
    <xf numFmtId="164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Protection="1"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164" fontId="12" fillId="0" borderId="2" xfId="0" applyNumberFormat="1" applyFont="1" applyFill="1" applyBorder="1" applyAlignment="1" applyProtection="1">
      <alignment horizontal="center"/>
      <protection locked="0"/>
    </xf>
    <xf numFmtId="165" fontId="12" fillId="7" borderId="2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" xfId="0" applyNumberFormat="1" applyFont="1" applyFill="1" applyBorder="1" applyAlignment="1">
      <alignment horizontal="left" vertical="center"/>
    </xf>
    <xf numFmtId="0" fontId="12" fillId="0" borderId="0" xfId="0" applyFont="1" applyFill="1" applyProtection="1">
      <protection locked="0"/>
    </xf>
    <xf numFmtId="0" fontId="17" fillId="0" borderId="0" xfId="0" applyFont="1" applyFill="1" applyProtection="1">
      <protection locked="0"/>
    </xf>
    <xf numFmtId="0" fontId="12" fillId="2" borderId="0" xfId="0" applyFont="1" applyFill="1" applyProtection="1">
      <protection locked="0"/>
    </xf>
    <xf numFmtId="0" fontId="12" fillId="7" borderId="0" xfId="0" applyFont="1" applyFill="1" applyProtection="1"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14" fontId="12" fillId="2" borderId="0" xfId="0" applyNumberFormat="1" applyFont="1" applyFill="1" applyProtection="1"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12" fillId="0" borderId="10" xfId="0" applyFont="1" applyFill="1" applyBorder="1" applyProtection="1"/>
    <xf numFmtId="0" fontId="17" fillId="0" borderId="0" xfId="0" applyFont="1" applyFill="1" applyBorder="1" applyProtection="1"/>
    <xf numFmtId="0" fontId="12" fillId="0" borderId="0" xfId="0" applyFont="1" applyFill="1" applyBorder="1" applyProtection="1"/>
    <xf numFmtId="0" fontId="12" fillId="0" borderId="0" xfId="0" applyFont="1" applyBorder="1" applyProtection="1"/>
    <xf numFmtId="4" fontId="12" fillId="0" borderId="3" xfId="0" applyNumberFormat="1" applyFont="1" applyFill="1" applyBorder="1" applyAlignment="1" applyProtection="1">
      <alignment vertical="center" wrapText="1"/>
    </xf>
    <xf numFmtId="4" fontId="12" fillId="0" borderId="2" xfId="0" applyNumberFormat="1" applyFont="1" applyFill="1" applyBorder="1" applyAlignment="1" applyProtection="1">
      <alignment vertical="center" wrapText="1"/>
    </xf>
    <xf numFmtId="4" fontId="12" fillId="0" borderId="6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Protection="1"/>
    <xf numFmtId="0" fontId="12" fillId="0" borderId="0" xfId="0" applyFont="1" applyFill="1" applyProtection="1"/>
    <xf numFmtId="0" fontId="12" fillId="2" borderId="0" xfId="0" applyFont="1" applyFill="1" applyProtection="1"/>
    <xf numFmtId="0" fontId="12" fillId="2" borderId="1" xfId="0" applyNumberFormat="1" applyFont="1" applyFill="1" applyBorder="1" applyAlignment="1" applyProtection="1">
      <alignment horizontal="center" vertical="center" wrapText="1"/>
    </xf>
    <xf numFmtId="1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2" xfId="0" applyNumberFormat="1" applyFont="1" applyFill="1" applyBorder="1" applyAlignment="1">
      <alignment horizontal="left" vertical="center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4" fontId="1" fillId="3" borderId="9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9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2" fontId="9" fillId="2" borderId="13" xfId="0" applyNumberFormat="1" applyFont="1" applyFill="1" applyBorder="1" applyAlignment="1" applyProtection="1">
      <alignment horizontal="center" vertical="center" textRotation="90" wrapText="1"/>
    </xf>
    <xf numFmtId="2" fontId="9" fillId="2" borderId="4" xfId="0" applyNumberFormat="1" applyFont="1" applyFill="1" applyBorder="1" applyAlignment="1" applyProtection="1">
      <alignment horizontal="center" vertical="center" textRotation="90" wrapText="1"/>
    </xf>
    <xf numFmtId="4" fontId="1" fillId="0" borderId="8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2" fontId="5" fillId="2" borderId="2" xfId="0" applyNumberFormat="1" applyFont="1" applyFill="1" applyBorder="1" applyAlignment="1" applyProtection="1">
      <alignment horizontal="center" vertical="center" textRotation="90" wrapText="1"/>
    </xf>
    <xf numFmtId="2" fontId="9" fillId="2" borderId="2" xfId="0" applyNumberFormat="1" applyFont="1" applyFill="1" applyBorder="1" applyAlignment="1" applyProtection="1">
      <alignment horizontal="center" vertical="center" textRotation="90" wrapText="1"/>
    </xf>
    <xf numFmtId="2" fontId="5" fillId="2" borderId="1" xfId="0" applyNumberFormat="1" applyFont="1" applyFill="1" applyBorder="1" applyAlignment="1" applyProtection="1">
      <alignment horizontal="center" vertical="center" textRotation="90" wrapText="1"/>
    </xf>
    <xf numFmtId="2" fontId="5" fillId="2" borderId="9" xfId="0" applyNumberFormat="1" applyFont="1" applyFill="1" applyBorder="1" applyAlignment="1" applyProtection="1">
      <alignment horizontal="center" vertical="center" textRotation="90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4" fontId="1" fillId="2" borderId="7" xfId="0" applyNumberFormat="1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Border="1" applyAlignment="1" applyProtection="1">
      <alignment horizontal="center" vertical="center" wrapText="1"/>
    </xf>
    <xf numFmtId="4" fontId="1" fillId="0" borderId="8" xfId="0" applyNumberFormat="1" applyFont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5" borderId="14" xfId="0" applyNumberFormat="1" applyFont="1" applyFill="1" applyBorder="1" applyAlignment="1" applyProtection="1">
      <alignment horizontal="center" vertical="center" wrapText="1"/>
    </xf>
    <xf numFmtId="0" fontId="2" fillId="5" borderId="8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15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1" fillId="2" borderId="15" xfId="0" applyFont="1" applyFill="1" applyBorder="1" applyAlignment="1" applyProtection="1">
      <alignment horizontal="center" vertical="center" textRotation="90" wrapText="1"/>
    </xf>
    <xf numFmtId="0" fontId="1" fillId="2" borderId="9" xfId="0" applyFont="1" applyFill="1" applyBorder="1" applyAlignment="1" applyProtection="1">
      <alignment horizontal="center" vertical="center" textRotation="90" wrapText="1"/>
    </xf>
    <xf numFmtId="4" fontId="2" fillId="5" borderId="5" xfId="0" applyNumberFormat="1" applyFont="1" applyFill="1" applyBorder="1" applyAlignment="1" applyProtection="1">
      <alignment horizontal="center" vertical="center" wrapText="1"/>
    </xf>
    <xf numFmtId="4" fontId="2" fillId="5" borderId="13" xfId="0" applyNumberFormat="1" applyFont="1" applyFill="1" applyBorder="1" applyAlignment="1" applyProtection="1">
      <alignment horizontal="center" vertical="center" wrapText="1"/>
    </xf>
    <xf numFmtId="4" fontId="2" fillId="5" borderId="6" xfId="0" applyNumberFormat="1" applyFont="1" applyFill="1" applyBorder="1" applyAlignment="1" applyProtection="1">
      <alignment horizontal="center" vertical="center" wrapText="1"/>
    </xf>
    <xf numFmtId="4" fontId="2" fillId="5" borderId="10" xfId="0" applyNumberFormat="1" applyFont="1" applyFill="1" applyBorder="1" applyAlignment="1" applyProtection="1">
      <alignment horizontal="center" vertical="center" wrapText="1"/>
    </xf>
    <xf numFmtId="4" fontId="2" fillId="5" borderId="0" xfId="0" applyNumberFormat="1" applyFont="1" applyFill="1" applyBorder="1" applyAlignment="1" applyProtection="1">
      <alignment horizontal="center" vertical="center" wrapText="1"/>
    </xf>
    <xf numFmtId="4" fontId="2" fillId="5" borderId="11" xfId="0" applyNumberFormat="1" applyFont="1" applyFill="1" applyBorder="1" applyAlignment="1" applyProtection="1">
      <alignment horizontal="center" vertical="center" wrapText="1"/>
    </xf>
    <xf numFmtId="4" fontId="2" fillId="5" borderId="7" xfId="0" applyNumberFormat="1" applyFont="1" applyFill="1" applyBorder="1" applyAlignment="1" applyProtection="1">
      <alignment horizontal="center" vertical="center" wrapText="1"/>
    </xf>
    <xf numFmtId="4" fontId="2" fillId="5" borderId="4" xfId="0" applyNumberFormat="1" applyFont="1" applyFill="1" applyBorder="1" applyAlignment="1" applyProtection="1">
      <alignment horizontal="center" vertical="center" wrapText="1"/>
    </xf>
    <xf numFmtId="4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13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11" xfId="0" applyNumberFormat="1" applyFont="1" applyFill="1" applyBorder="1" applyAlignment="1" applyProtection="1">
      <alignment horizontal="center"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12" xfId="0" applyNumberFormat="1" applyFont="1" applyFill="1" applyBorder="1" applyAlignment="1" applyProtection="1">
      <alignment horizontal="center" vertical="center" wrapText="1"/>
    </xf>
    <xf numFmtId="4" fontId="1" fillId="4" borderId="5" xfId="0" applyNumberFormat="1" applyFont="1" applyFill="1" applyBorder="1" applyAlignment="1" applyProtection="1">
      <alignment horizontal="center" vertical="center" wrapText="1"/>
    </xf>
    <xf numFmtId="4" fontId="1" fillId="4" borderId="13" xfId="0" applyNumberFormat="1" applyFont="1" applyFill="1" applyBorder="1" applyAlignment="1" applyProtection="1">
      <alignment horizontal="center" vertical="center" wrapText="1"/>
    </xf>
    <xf numFmtId="4" fontId="1" fillId="4" borderId="6" xfId="0" applyNumberFormat="1" applyFont="1" applyFill="1" applyBorder="1" applyAlignment="1" applyProtection="1">
      <alignment horizontal="center" vertical="center" wrapText="1"/>
    </xf>
    <xf numFmtId="4" fontId="1" fillId="5" borderId="5" xfId="0" applyNumberFormat="1" applyFont="1" applyFill="1" applyBorder="1" applyAlignment="1" applyProtection="1">
      <alignment horizontal="center" vertical="center" wrapText="1"/>
    </xf>
    <xf numFmtId="4" fontId="1" fillId="5" borderId="13" xfId="0" applyNumberFormat="1" applyFont="1" applyFill="1" applyBorder="1" applyAlignment="1" applyProtection="1">
      <alignment horizontal="center" vertical="center" wrapText="1"/>
    </xf>
    <xf numFmtId="4" fontId="1" fillId="5" borderId="6" xfId="0" applyNumberFormat="1" applyFont="1" applyFill="1" applyBorder="1" applyAlignment="1" applyProtection="1">
      <alignment horizontal="center" vertical="center" wrapText="1"/>
    </xf>
    <xf numFmtId="4" fontId="1" fillId="5" borderId="10" xfId="0" applyNumberFormat="1" applyFont="1" applyFill="1" applyBorder="1" applyAlignment="1" applyProtection="1">
      <alignment horizontal="center" vertical="center" wrapText="1"/>
    </xf>
    <xf numFmtId="4" fontId="1" fillId="5" borderId="0" xfId="0" applyNumberFormat="1" applyFont="1" applyFill="1" applyBorder="1" applyAlignment="1" applyProtection="1">
      <alignment horizontal="center" vertical="center" wrapText="1"/>
    </xf>
    <xf numFmtId="4" fontId="1" fillId="5" borderId="11" xfId="0" applyNumberFormat="1" applyFont="1" applyFill="1" applyBorder="1" applyAlignment="1" applyProtection="1">
      <alignment horizontal="center" vertical="center" wrapText="1"/>
    </xf>
    <xf numFmtId="4" fontId="1" fillId="5" borderId="7" xfId="0" applyNumberFormat="1" applyFont="1" applyFill="1" applyBorder="1" applyAlignment="1" applyProtection="1">
      <alignment horizontal="center" vertical="center" wrapText="1"/>
    </xf>
    <xf numFmtId="4" fontId="1" fillId="5" borderId="4" xfId="0" applyNumberFormat="1" applyFont="1" applyFill="1" applyBorder="1" applyAlignment="1" applyProtection="1">
      <alignment horizontal="center" vertical="center" wrapText="1"/>
    </xf>
    <xf numFmtId="4" fontId="1" fillId="5" borderId="12" xfId="0" applyNumberFormat="1" applyFont="1" applyFill="1" applyBorder="1" applyAlignment="1" applyProtection="1">
      <alignment horizontal="center" vertical="center" wrapText="1"/>
    </xf>
    <xf numFmtId="4" fontId="1" fillId="4" borderId="8" xfId="0" applyNumberFormat="1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15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7" borderId="1" xfId="0" applyFont="1" applyFill="1" applyBorder="1" applyAlignment="1" applyProtection="1">
      <alignment horizontal="center" vertical="center" wrapText="1"/>
    </xf>
    <xf numFmtId="0" fontId="12" fillId="7" borderId="15" xfId="0" applyFont="1" applyFill="1" applyBorder="1" applyAlignment="1" applyProtection="1">
      <alignment horizontal="center" vertical="center" wrapText="1"/>
    </xf>
    <xf numFmtId="0" fontId="12" fillId="7" borderId="9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textRotation="90" wrapText="1"/>
    </xf>
    <xf numFmtId="0" fontId="12" fillId="2" borderId="15" xfId="0" applyFont="1" applyFill="1" applyBorder="1" applyAlignment="1" applyProtection="1">
      <alignment horizontal="center" vertical="center" textRotation="90" wrapText="1"/>
    </xf>
    <xf numFmtId="0" fontId="12" fillId="2" borderId="9" xfId="0" applyFont="1" applyFill="1" applyBorder="1" applyAlignment="1" applyProtection="1">
      <alignment horizontal="center" vertical="center" textRotation="90" wrapText="1"/>
    </xf>
    <xf numFmtId="4" fontId="12" fillId="5" borderId="5" xfId="0" applyNumberFormat="1" applyFont="1" applyFill="1" applyBorder="1" applyAlignment="1" applyProtection="1">
      <alignment horizontal="center" vertical="center" wrapText="1"/>
    </xf>
    <xf numFmtId="4" fontId="12" fillId="5" borderId="13" xfId="0" applyNumberFormat="1" applyFont="1" applyFill="1" applyBorder="1" applyAlignment="1" applyProtection="1">
      <alignment horizontal="center" vertical="center" wrapText="1"/>
    </xf>
    <xf numFmtId="4" fontId="12" fillId="5" borderId="6" xfId="0" applyNumberFormat="1" applyFont="1" applyFill="1" applyBorder="1" applyAlignment="1" applyProtection="1">
      <alignment horizontal="center" vertical="center" wrapText="1"/>
    </xf>
    <xf numFmtId="4" fontId="12" fillId="5" borderId="10" xfId="0" applyNumberFormat="1" applyFont="1" applyFill="1" applyBorder="1" applyAlignment="1" applyProtection="1">
      <alignment horizontal="center" vertical="center" wrapText="1"/>
    </xf>
    <xf numFmtId="4" fontId="12" fillId="5" borderId="0" xfId="0" applyNumberFormat="1" applyFont="1" applyFill="1" applyBorder="1" applyAlignment="1" applyProtection="1">
      <alignment horizontal="center" vertical="center" wrapText="1"/>
    </xf>
    <xf numFmtId="4" fontId="12" fillId="5" borderId="11" xfId="0" applyNumberFormat="1" applyFont="1" applyFill="1" applyBorder="1" applyAlignment="1" applyProtection="1">
      <alignment horizontal="center" vertical="center" wrapText="1"/>
    </xf>
    <xf numFmtId="4" fontId="12" fillId="5" borderId="7" xfId="0" applyNumberFormat="1" applyFont="1" applyFill="1" applyBorder="1" applyAlignment="1" applyProtection="1">
      <alignment horizontal="center" vertical="center" wrapText="1"/>
    </xf>
    <xf numFmtId="4" fontId="12" fillId="5" borderId="4" xfId="0" applyNumberFormat="1" applyFont="1" applyFill="1" applyBorder="1" applyAlignment="1" applyProtection="1">
      <alignment horizontal="center" vertical="center" wrapText="1"/>
    </xf>
    <xf numFmtId="4" fontId="12" fillId="5" borderId="12" xfId="0" applyNumberFormat="1" applyFont="1" applyFill="1" applyBorder="1" applyAlignment="1" applyProtection="1">
      <alignment horizontal="center" vertical="center" wrapText="1"/>
    </xf>
    <xf numFmtId="0" fontId="12" fillId="5" borderId="5" xfId="0" applyNumberFormat="1" applyFont="1" applyFill="1" applyBorder="1" applyAlignment="1" applyProtection="1">
      <alignment horizontal="center" vertical="center" wrapText="1"/>
    </xf>
    <xf numFmtId="0" fontId="12" fillId="5" borderId="13" xfId="0" applyNumberFormat="1" applyFont="1" applyFill="1" applyBorder="1" applyAlignment="1" applyProtection="1">
      <alignment horizontal="center" vertical="center" wrapText="1"/>
    </xf>
    <xf numFmtId="0" fontId="12" fillId="5" borderId="6" xfId="0" applyNumberFormat="1" applyFont="1" applyFill="1" applyBorder="1" applyAlignment="1" applyProtection="1">
      <alignment horizontal="center" vertical="center" wrapText="1"/>
    </xf>
    <xf numFmtId="0" fontId="12" fillId="5" borderId="10" xfId="0" applyNumberFormat="1" applyFont="1" applyFill="1" applyBorder="1" applyAlignment="1" applyProtection="1">
      <alignment horizontal="center" vertical="center" wrapText="1"/>
    </xf>
    <xf numFmtId="0" fontId="12" fillId="5" borderId="0" xfId="0" applyNumberFormat="1" applyFont="1" applyFill="1" applyBorder="1" applyAlignment="1" applyProtection="1">
      <alignment horizontal="center" vertical="center" wrapText="1"/>
    </xf>
    <xf numFmtId="0" fontId="12" fillId="5" borderId="11" xfId="0" applyNumberFormat="1" applyFont="1" applyFill="1" applyBorder="1" applyAlignment="1" applyProtection="1">
      <alignment horizontal="center" vertical="center" wrapText="1"/>
    </xf>
    <xf numFmtId="0" fontId="12" fillId="5" borderId="7" xfId="0" applyNumberFormat="1" applyFont="1" applyFill="1" applyBorder="1" applyAlignment="1" applyProtection="1">
      <alignment horizontal="center" vertical="center" wrapText="1"/>
    </xf>
    <xf numFmtId="0" fontId="12" fillId="5" borderId="4" xfId="0" applyNumberFormat="1" applyFont="1" applyFill="1" applyBorder="1" applyAlignment="1" applyProtection="1">
      <alignment horizontal="center" vertical="center" wrapText="1"/>
    </xf>
    <xf numFmtId="0" fontId="12" fillId="5" borderId="12" xfId="0" applyNumberFormat="1" applyFont="1" applyFill="1" applyBorder="1" applyAlignment="1" applyProtection="1">
      <alignment horizontal="center" vertical="center" wrapText="1"/>
    </xf>
    <xf numFmtId="4" fontId="12" fillId="4" borderId="5" xfId="0" applyNumberFormat="1" applyFont="1" applyFill="1" applyBorder="1" applyAlignment="1" applyProtection="1">
      <alignment horizontal="center" vertical="center" wrapText="1"/>
    </xf>
    <xf numFmtId="4" fontId="12" fillId="4" borderId="13" xfId="0" applyNumberFormat="1" applyFont="1" applyFill="1" applyBorder="1" applyAlignment="1" applyProtection="1">
      <alignment horizontal="center" vertical="center" wrapText="1"/>
    </xf>
    <xf numFmtId="4" fontId="12" fillId="4" borderId="6" xfId="0" applyNumberFormat="1" applyFont="1" applyFill="1" applyBorder="1" applyAlignment="1" applyProtection="1">
      <alignment horizontal="center" vertical="center" wrapText="1"/>
    </xf>
    <xf numFmtId="4" fontId="12" fillId="2" borderId="2" xfId="0" applyNumberFormat="1" applyFont="1" applyFill="1" applyBorder="1" applyAlignment="1" applyProtection="1">
      <alignment horizontal="center" vertical="center" wrapText="1"/>
    </xf>
    <xf numFmtId="4" fontId="12" fillId="4" borderId="8" xfId="0" applyNumberFormat="1" applyFont="1" applyFill="1" applyBorder="1" applyAlignment="1" applyProtection="1">
      <alignment horizontal="center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2" fillId="5" borderId="13" xfId="0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 applyProtection="1">
      <alignment horizontal="center" vertical="center" wrapText="1"/>
    </xf>
    <xf numFmtId="0" fontId="12" fillId="5" borderId="10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12" fillId="5" borderId="11" xfId="0" applyFont="1" applyFill="1" applyBorder="1" applyAlignment="1" applyProtection="1">
      <alignment horizontal="center" vertical="center" wrapText="1"/>
    </xf>
    <xf numFmtId="0" fontId="12" fillId="5" borderId="7" xfId="0" applyFont="1" applyFill="1" applyBorder="1" applyAlignment="1" applyProtection="1">
      <alignment horizontal="center" vertical="center" wrapText="1"/>
    </xf>
    <xf numFmtId="0" fontId="12" fillId="5" borderId="4" xfId="0" applyFont="1" applyFill="1" applyBorder="1" applyAlignment="1" applyProtection="1">
      <alignment horizontal="center" vertical="center" wrapText="1"/>
    </xf>
    <xf numFmtId="0" fontId="12" fillId="5" borderId="12" xfId="0" applyFont="1" applyFill="1" applyBorder="1" applyAlignment="1" applyProtection="1">
      <alignment horizontal="center" vertical="center" wrapText="1"/>
    </xf>
    <xf numFmtId="4" fontId="12" fillId="0" borderId="10" xfId="0" applyNumberFormat="1" applyFont="1" applyBorder="1" applyAlignment="1" applyProtection="1">
      <alignment horizontal="center" vertical="center" wrapText="1"/>
    </xf>
    <xf numFmtId="4" fontId="12" fillId="0" borderId="0" xfId="0" applyNumberFormat="1" applyFont="1" applyBorder="1" applyAlignment="1" applyProtection="1">
      <alignment horizontal="center" vertical="center" wrapText="1"/>
    </xf>
    <xf numFmtId="4" fontId="12" fillId="0" borderId="11" xfId="0" applyNumberFormat="1" applyFont="1" applyBorder="1" applyAlignment="1" applyProtection="1">
      <alignment horizontal="center" vertical="center" wrapText="1"/>
    </xf>
    <xf numFmtId="4" fontId="12" fillId="0" borderId="2" xfId="0" applyNumberFormat="1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4" fontId="12" fillId="0" borderId="5" xfId="0" applyNumberFormat="1" applyFont="1" applyBorder="1" applyAlignment="1" applyProtection="1">
      <alignment horizontal="center" vertical="center" wrapText="1"/>
    </xf>
    <xf numFmtId="4" fontId="12" fillId="0" borderId="13" xfId="0" applyNumberFormat="1" applyFont="1" applyBorder="1" applyAlignment="1" applyProtection="1">
      <alignment horizontal="center" vertical="center" wrapText="1"/>
    </xf>
    <xf numFmtId="4" fontId="12" fillId="0" borderId="6" xfId="0" applyNumberFormat="1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4" fontId="12" fillId="0" borderId="3" xfId="0" applyNumberFormat="1" applyFont="1" applyBorder="1" applyAlignment="1" applyProtection="1">
      <alignment horizontal="center" vertical="center" wrapText="1"/>
    </xf>
    <xf numFmtId="4" fontId="12" fillId="2" borderId="7" xfId="0" applyNumberFormat="1" applyFont="1" applyFill="1" applyBorder="1" applyAlignment="1" applyProtection="1">
      <alignment horizontal="center" vertical="center" wrapText="1"/>
    </xf>
    <xf numFmtId="4" fontId="12" fillId="2" borderId="4" xfId="0" applyNumberFormat="1" applyFont="1" applyFill="1" applyBorder="1" applyAlignment="1" applyProtection="1">
      <alignment horizontal="center" vertical="center" wrapText="1"/>
    </xf>
    <xf numFmtId="4" fontId="12" fillId="3" borderId="1" xfId="0" applyNumberFormat="1" applyFont="1" applyFill="1" applyBorder="1" applyAlignment="1" applyProtection="1">
      <alignment horizontal="center" vertical="center" wrapText="1"/>
    </xf>
    <xf numFmtId="4" fontId="12" fillId="3" borderId="9" xfId="0" applyNumberFormat="1" applyFont="1" applyFill="1" applyBorder="1" applyAlignment="1" applyProtection="1">
      <alignment horizontal="center" vertical="center" wrapText="1"/>
    </xf>
    <xf numFmtId="4" fontId="12" fillId="0" borderId="1" xfId="0" applyNumberFormat="1" applyFont="1" applyFill="1" applyBorder="1" applyAlignment="1" applyProtection="1">
      <alignment horizontal="center" vertical="center" wrapText="1"/>
    </xf>
    <xf numFmtId="4" fontId="12" fillId="0" borderId="9" xfId="0" applyNumberFormat="1" applyFont="1" applyFill="1" applyBorder="1" applyAlignment="1" applyProtection="1">
      <alignment horizontal="center" vertical="center" wrapText="1"/>
    </xf>
    <xf numFmtId="0" fontId="12" fillId="2" borderId="2" xfId="0" applyNumberFormat="1" applyFont="1" applyFill="1" applyBorder="1" applyAlignment="1" applyProtection="1">
      <alignment horizontal="center" vertical="center" wrapText="1"/>
    </xf>
    <xf numFmtId="2" fontId="12" fillId="2" borderId="2" xfId="0" applyNumberFormat="1" applyFont="1" applyFill="1" applyBorder="1" applyAlignment="1" applyProtection="1">
      <alignment horizontal="center" vertical="center" textRotation="90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2" borderId="14" xfId="0" applyNumberFormat="1" applyFont="1" applyFill="1" applyBorder="1" applyAlignment="1" applyProtection="1">
      <alignment horizontal="center" vertical="center" wrapText="1"/>
    </xf>
    <xf numFmtId="0" fontId="12" fillId="2" borderId="8" xfId="0" applyNumberFormat="1" applyFont="1" applyFill="1" applyBorder="1" applyAlignment="1" applyProtection="1">
      <alignment horizontal="center" vertical="center" wrapText="1"/>
    </xf>
    <xf numFmtId="0" fontId="12" fillId="2" borderId="3" xfId="0" applyNumberFormat="1" applyFont="1" applyFill="1" applyBorder="1" applyAlignment="1" applyProtection="1">
      <alignment horizontal="center" vertical="center" wrapText="1"/>
    </xf>
    <xf numFmtId="4" fontId="12" fillId="0" borderId="14" xfId="0" applyNumberFormat="1" applyFont="1" applyBorder="1" applyAlignment="1" applyProtection="1">
      <alignment horizontal="center" vertical="center" wrapText="1"/>
    </xf>
    <xf numFmtId="4" fontId="12" fillId="0" borderId="8" xfId="0" applyNumberFormat="1" applyFont="1" applyBorder="1" applyAlignment="1" applyProtection="1">
      <alignment horizontal="center" vertical="center" wrapText="1"/>
    </xf>
    <xf numFmtId="4" fontId="12" fillId="0" borderId="7" xfId="0" applyNumberFormat="1" applyFont="1" applyBorder="1" applyAlignment="1" applyProtection="1">
      <alignment horizontal="center" vertical="center" wrapText="1"/>
    </xf>
    <xf numFmtId="4" fontId="12" fillId="0" borderId="4" xfId="0" applyNumberFormat="1" applyFont="1" applyBorder="1" applyAlignment="1" applyProtection="1">
      <alignment horizontal="center" vertical="center" wrapText="1"/>
    </xf>
    <xf numFmtId="0" fontId="12" fillId="6" borderId="14" xfId="0" applyFont="1" applyFill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</xf>
    <xf numFmtId="0" fontId="12" fillId="6" borderId="3" xfId="0" applyFont="1" applyFill="1" applyBorder="1" applyAlignment="1" applyProtection="1">
      <alignment horizontal="center" vertical="center" wrapText="1"/>
    </xf>
    <xf numFmtId="0" fontId="12" fillId="5" borderId="14" xfId="0" applyNumberFormat="1" applyFont="1" applyFill="1" applyBorder="1" applyAlignment="1" applyProtection="1">
      <alignment horizontal="center" vertical="center" wrapText="1"/>
    </xf>
    <xf numFmtId="0" fontId="12" fillId="5" borderId="8" xfId="0" applyNumberFormat="1" applyFont="1" applyFill="1" applyBorder="1" applyAlignment="1" applyProtection="1">
      <alignment horizontal="center" vertical="center" wrapText="1"/>
    </xf>
    <xf numFmtId="0" fontId="12" fillId="5" borderId="3" xfId="0" applyNumberFormat="1" applyFont="1" applyFill="1" applyBorder="1" applyAlignment="1" applyProtection="1">
      <alignment horizontal="center" vertical="center" wrapText="1"/>
    </xf>
    <xf numFmtId="2" fontId="12" fillId="2" borderId="1" xfId="0" applyNumberFormat="1" applyFont="1" applyFill="1" applyBorder="1" applyAlignment="1" applyProtection="1">
      <alignment horizontal="center" vertical="center" textRotation="90" wrapText="1"/>
    </xf>
    <xf numFmtId="2" fontId="12" fillId="2" borderId="9" xfId="0" applyNumberFormat="1" applyFont="1" applyFill="1" applyBorder="1" applyAlignment="1" applyProtection="1">
      <alignment horizontal="center" vertical="center" textRotation="90" wrapText="1"/>
    </xf>
    <xf numFmtId="2" fontId="12" fillId="2" borderId="13" xfId="0" applyNumberFormat="1" applyFont="1" applyFill="1" applyBorder="1" applyAlignment="1" applyProtection="1">
      <alignment horizontal="center" vertical="center" textRotation="90" wrapText="1"/>
    </xf>
    <xf numFmtId="2" fontId="12" fillId="2" borderId="4" xfId="0" applyNumberFormat="1" applyFont="1" applyFill="1" applyBorder="1" applyAlignment="1" applyProtection="1">
      <alignment horizontal="center" vertical="center" textRotation="90" wrapText="1"/>
    </xf>
    <xf numFmtId="4" fontId="12" fillId="0" borderId="8" xfId="0" applyNumberFormat="1" applyFont="1" applyFill="1" applyBorder="1" applyAlignment="1" applyProtection="1">
      <alignment horizontal="center" vertical="center" wrapText="1"/>
    </xf>
    <xf numFmtId="4" fontId="12" fillId="0" borderId="3" xfId="0" applyNumberFormat="1" applyFont="1" applyFill="1" applyBorder="1" applyAlignment="1" applyProtection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12" fillId="2" borderId="9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50"/>
  <sheetViews>
    <sheetView tabSelected="1"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2" sqref="A2:EH2"/>
    </sheetView>
  </sheetViews>
  <sheetFormatPr defaultColWidth="17.28515625" defaultRowHeight="17.25" x14ac:dyDescent="0.3"/>
  <cols>
    <col min="1" max="1" width="5.28515625" style="1" customWidth="1"/>
    <col min="2" max="2" width="15.42578125" style="33" customWidth="1"/>
    <col min="3" max="3" width="13.140625" style="1" customWidth="1"/>
    <col min="4" max="4" width="14.7109375" style="1" customWidth="1"/>
    <col min="5" max="5" width="15.7109375" style="1" customWidth="1"/>
    <col min="6" max="7" width="14.85546875" style="1" customWidth="1"/>
    <col min="8" max="8" width="11.5703125" style="1" customWidth="1"/>
    <col min="9" max="9" width="9.5703125" style="1" customWidth="1"/>
    <col min="10" max="12" width="14.85546875" style="1" customWidth="1"/>
    <col min="13" max="13" width="12.140625" style="1" customWidth="1"/>
    <col min="14" max="14" width="9.7109375" style="1" customWidth="1"/>
    <col min="15" max="15" width="11" style="1" customWidth="1"/>
    <col min="16" max="17" width="14.85546875" style="1" customWidth="1"/>
    <col min="18" max="18" width="12.85546875" style="1" customWidth="1"/>
    <col min="19" max="19" width="9.28515625" style="1" customWidth="1"/>
    <col min="20" max="20" width="11.85546875" style="1" customWidth="1"/>
    <col min="21" max="33" width="14.85546875" style="1" customWidth="1"/>
    <col min="34" max="34" width="13.5703125" style="1" customWidth="1"/>
    <col min="35" max="37" width="14.85546875" style="1" customWidth="1"/>
    <col min="38" max="38" width="13.42578125" style="1" customWidth="1"/>
    <col min="39" max="39" width="10.140625" style="1" customWidth="1"/>
    <col min="40" max="40" width="14.85546875" style="1" hidden="1" customWidth="1"/>
    <col min="41" max="41" width="12" style="1" customWidth="1"/>
    <col min="42" max="42" width="11.42578125" style="1" customWidth="1"/>
    <col min="43" max="43" width="11.85546875" style="1" customWidth="1"/>
    <col min="44" max="44" width="10.42578125" style="1" customWidth="1"/>
    <col min="45" max="70" width="14.85546875" style="1" customWidth="1"/>
    <col min="71" max="71" width="12.5703125" style="1" customWidth="1"/>
    <col min="72" max="72" width="8.28515625" style="1" customWidth="1"/>
    <col min="73" max="94" width="14.85546875" style="1" customWidth="1"/>
    <col min="95" max="95" width="12.140625" style="1" customWidth="1"/>
    <col min="96" max="96" width="12.5703125" style="1" customWidth="1"/>
    <col min="97" max="97" width="13" style="1" customWidth="1"/>
    <col min="98" max="98" width="14.85546875" style="1" customWidth="1"/>
    <col min="99" max="99" width="14" style="1" customWidth="1"/>
    <col min="100" max="100" width="12.42578125" style="1" customWidth="1"/>
    <col min="101" max="134" width="14.85546875" style="1" customWidth="1"/>
    <col min="135" max="135" width="10.5703125" style="1" customWidth="1"/>
    <col min="136" max="138" width="14.85546875" style="1" customWidth="1"/>
    <col min="139" max="139" width="17.28515625" style="2"/>
    <col min="140" max="144" width="17.28515625" style="67"/>
    <col min="145" max="228" width="17.28515625" style="2"/>
    <col min="229" max="16384" width="17.28515625" style="1"/>
  </cols>
  <sheetData>
    <row r="1" spans="1:254" x14ac:dyDescent="0.3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2"/>
      <c r="CD1" s="152"/>
      <c r="CE1" s="152"/>
      <c r="CF1" s="152"/>
      <c r="CG1" s="152"/>
      <c r="CH1" s="152"/>
      <c r="CI1" s="152"/>
      <c r="CJ1" s="152"/>
      <c r="CK1" s="152"/>
      <c r="CL1" s="152"/>
      <c r="CM1" s="152"/>
      <c r="CN1" s="152"/>
      <c r="CO1" s="152"/>
      <c r="CP1" s="152"/>
      <c r="CQ1" s="152"/>
      <c r="CR1" s="152"/>
      <c r="CS1" s="152"/>
      <c r="CT1" s="152"/>
      <c r="CU1" s="152"/>
      <c r="CV1" s="152"/>
      <c r="CW1" s="152"/>
      <c r="CX1" s="152"/>
      <c r="CY1" s="152"/>
      <c r="CZ1" s="152"/>
      <c r="DA1" s="152"/>
      <c r="DB1" s="152"/>
      <c r="DC1" s="152"/>
      <c r="DD1" s="152"/>
      <c r="DE1" s="152"/>
      <c r="DF1" s="152"/>
      <c r="DG1" s="152"/>
      <c r="DH1" s="152"/>
      <c r="DI1" s="152"/>
      <c r="DJ1" s="152"/>
      <c r="DK1" s="152"/>
      <c r="DL1" s="152"/>
      <c r="DM1" s="152"/>
      <c r="DN1" s="152"/>
      <c r="DO1" s="152"/>
      <c r="DP1" s="152"/>
      <c r="DQ1" s="152"/>
      <c r="DR1" s="152"/>
      <c r="DS1" s="152"/>
      <c r="DT1" s="152"/>
      <c r="DU1" s="152"/>
      <c r="DV1" s="152"/>
      <c r="DW1" s="152"/>
      <c r="DX1" s="152"/>
      <c r="DY1" s="152"/>
      <c r="DZ1" s="152"/>
      <c r="EA1" s="152"/>
      <c r="EB1" s="152"/>
      <c r="EC1" s="152"/>
      <c r="ED1" s="152"/>
      <c r="EE1" s="152"/>
      <c r="EF1" s="152"/>
      <c r="EG1" s="152"/>
      <c r="EH1" s="152"/>
    </row>
    <row r="2" spans="1:254" ht="17.45" customHeight="1" x14ac:dyDescent="0.3">
      <c r="A2" s="153" t="s">
        <v>73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3"/>
      <c r="CX2" s="153"/>
      <c r="CY2" s="153"/>
      <c r="CZ2" s="153"/>
      <c r="DA2" s="153"/>
      <c r="DB2" s="153"/>
      <c r="DC2" s="153"/>
      <c r="DD2" s="153"/>
      <c r="DE2" s="153"/>
      <c r="DF2" s="153"/>
      <c r="DG2" s="153"/>
      <c r="DH2" s="153"/>
      <c r="DI2" s="153"/>
      <c r="DJ2" s="153"/>
      <c r="DK2" s="153"/>
      <c r="DL2" s="153"/>
      <c r="DM2" s="153"/>
      <c r="DN2" s="153"/>
      <c r="DO2" s="153"/>
      <c r="DP2" s="153"/>
      <c r="DQ2" s="153"/>
      <c r="DR2" s="153"/>
      <c r="DS2" s="153"/>
      <c r="DT2" s="153"/>
      <c r="DU2" s="153"/>
      <c r="DV2" s="153"/>
      <c r="DW2" s="153"/>
      <c r="DX2" s="153"/>
      <c r="DY2" s="153"/>
      <c r="DZ2" s="153"/>
      <c r="EA2" s="153"/>
      <c r="EB2" s="153"/>
      <c r="EC2" s="153"/>
      <c r="ED2" s="153"/>
      <c r="EE2" s="153"/>
      <c r="EF2" s="153"/>
      <c r="EG2" s="153"/>
      <c r="EH2" s="153"/>
    </row>
    <row r="3" spans="1:254" x14ac:dyDescent="0.3">
      <c r="C3" s="5"/>
      <c r="D3" s="5"/>
      <c r="E3" s="5"/>
      <c r="F3" s="5"/>
      <c r="G3" s="5"/>
      <c r="H3" s="5"/>
      <c r="I3" s="5"/>
      <c r="J3" s="5"/>
      <c r="K3" s="5"/>
      <c r="L3" s="154"/>
      <c r="M3" s="154"/>
      <c r="N3" s="154"/>
      <c r="O3" s="154"/>
      <c r="P3" s="154"/>
      <c r="Q3" s="5"/>
      <c r="R3" s="3"/>
      <c r="S3" s="3"/>
      <c r="U3" s="4"/>
      <c r="V3" s="4"/>
      <c r="W3" s="4"/>
      <c r="X3" s="4"/>
      <c r="Y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CU3" s="155" t="s">
        <v>61</v>
      </c>
      <c r="CV3" s="155"/>
    </row>
    <row r="4" spans="1:254" ht="17.45" customHeight="1" x14ac:dyDescent="0.3">
      <c r="A4" s="156" t="s">
        <v>1</v>
      </c>
      <c r="B4" s="159" t="s">
        <v>2</v>
      </c>
      <c r="C4" s="162" t="s">
        <v>3</v>
      </c>
      <c r="D4" s="162" t="s">
        <v>4</v>
      </c>
      <c r="E4" s="165" t="s">
        <v>5</v>
      </c>
      <c r="F4" s="166"/>
      <c r="G4" s="166"/>
      <c r="H4" s="166"/>
      <c r="I4" s="167"/>
      <c r="J4" s="174" t="s">
        <v>6</v>
      </c>
      <c r="K4" s="175"/>
      <c r="L4" s="175"/>
      <c r="M4" s="175"/>
      <c r="N4" s="175"/>
      <c r="O4" s="176"/>
      <c r="P4" s="183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84"/>
      <c r="BD4" s="184"/>
      <c r="BE4" s="184"/>
      <c r="BF4" s="184"/>
      <c r="BG4" s="184"/>
      <c r="BH4" s="184"/>
      <c r="BI4" s="184"/>
      <c r="BJ4" s="184"/>
      <c r="BK4" s="184"/>
      <c r="BL4" s="184"/>
      <c r="BM4" s="184"/>
      <c r="BN4" s="184"/>
      <c r="BO4" s="184"/>
      <c r="BP4" s="184"/>
      <c r="BQ4" s="184"/>
      <c r="BR4" s="184"/>
      <c r="BS4" s="184"/>
      <c r="BT4" s="184"/>
      <c r="BU4" s="184"/>
      <c r="BV4" s="184"/>
      <c r="BW4" s="184"/>
      <c r="BX4" s="184"/>
      <c r="BY4" s="184"/>
      <c r="BZ4" s="184"/>
      <c r="CA4" s="184"/>
      <c r="CB4" s="184"/>
      <c r="CC4" s="184"/>
      <c r="CD4" s="184"/>
      <c r="CE4" s="184"/>
      <c r="CF4" s="184"/>
      <c r="CG4" s="184"/>
      <c r="CH4" s="184"/>
      <c r="CI4" s="184"/>
      <c r="CJ4" s="184"/>
      <c r="CK4" s="184"/>
      <c r="CL4" s="184"/>
      <c r="CM4" s="184"/>
      <c r="CN4" s="184"/>
      <c r="CO4" s="184"/>
      <c r="CP4" s="184"/>
      <c r="CQ4" s="184"/>
      <c r="CR4" s="184"/>
      <c r="CS4" s="184"/>
      <c r="CT4" s="184"/>
      <c r="CU4" s="184"/>
      <c r="CV4" s="184"/>
      <c r="CW4" s="184"/>
      <c r="CX4" s="184"/>
      <c r="CY4" s="184"/>
      <c r="CZ4" s="184"/>
      <c r="DA4" s="184"/>
      <c r="DB4" s="184"/>
      <c r="DC4" s="184"/>
      <c r="DD4" s="184"/>
      <c r="DE4" s="184"/>
      <c r="DF4" s="184"/>
      <c r="DG4" s="184"/>
      <c r="DH4" s="185"/>
      <c r="DI4" s="104" t="s">
        <v>7</v>
      </c>
      <c r="DJ4" s="186" t="s">
        <v>8</v>
      </c>
      <c r="DK4" s="187"/>
      <c r="DL4" s="188"/>
      <c r="DM4" s="195" t="s">
        <v>9</v>
      </c>
      <c r="DN4" s="195"/>
      <c r="DO4" s="195"/>
      <c r="DP4" s="195"/>
      <c r="DQ4" s="195"/>
      <c r="DR4" s="195"/>
      <c r="DS4" s="195"/>
      <c r="DT4" s="195"/>
      <c r="DU4" s="195"/>
      <c r="DV4" s="195"/>
      <c r="DW4" s="195"/>
      <c r="DX4" s="195"/>
      <c r="DY4" s="195"/>
      <c r="DZ4" s="195"/>
      <c r="EA4" s="195"/>
      <c r="EB4" s="195"/>
      <c r="EC4" s="195"/>
      <c r="ED4" s="195"/>
      <c r="EE4" s="104" t="s">
        <v>10</v>
      </c>
      <c r="EF4" s="196" t="s">
        <v>11</v>
      </c>
      <c r="EG4" s="197"/>
      <c r="EH4" s="198"/>
      <c r="EI4" s="59"/>
      <c r="EJ4" s="68"/>
      <c r="EK4" s="68"/>
      <c r="EL4" s="68"/>
      <c r="EM4" s="68"/>
      <c r="EN4" s="68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ht="18" customHeight="1" x14ac:dyDescent="0.3">
      <c r="A5" s="157"/>
      <c r="B5" s="160"/>
      <c r="C5" s="163"/>
      <c r="D5" s="163"/>
      <c r="E5" s="168"/>
      <c r="F5" s="169"/>
      <c r="G5" s="169"/>
      <c r="H5" s="169"/>
      <c r="I5" s="170"/>
      <c r="J5" s="177"/>
      <c r="K5" s="178"/>
      <c r="L5" s="178"/>
      <c r="M5" s="178"/>
      <c r="N5" s="178"/>
      <c r="O5" s="179"/>
      <c r="P5" s="205" t="s">
        <v>12</v>
      </c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7"/>
      <c r="BB5" s="208" t="s">
        <v>13</v>
      </c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117" t="s">
        <v>14</v>
      </c>
      <c r="BO5" s="118"/>
      <c r="BP5" s="118"/>
      <c r="BQ5" s="209" t="s">
        <v>15</v>
      </c>
      <c r="BR5" s="210"/>
      <c r="BS5" s="210"/>
      <c r="BT5" s="210"/>
      <c r="BU5" s="210"/>
      <c r="BV5" s="210"/>
      <c r="BW5" s="210"/>
      <c r="BX5" s="210"/>
      <c r="BY5" s="210"/>
      <c r="BZ5" s="210"/>
      <c r="CA5" s="210"/>
      <c r="CB5" s="210"/>
      <c r="CC5" s="210"/>
      <c r="CD5" s="210"/>
      <c r="CE5" s="210"/>
      <c r="CF5" s="210"/>
      <c r="CG5" s="211"/>
      <c r="CH5" s="123" t="s">
        <v>16</v>
      </c>
      <c r="CI5" s="124"/>
      <c r="CJ5" s="124"/>
      <c r="CK5" s="124"/>
      <c r="CL5" s="124"/>
      <c r="CM5" s="124"/>
      <c r="CN5" s="124"/>
      <c r="CO5" s="124"/>
      <c r="CP5" s="151"/>
      <c r="CQ5" s="209" t="s">
        <v>17</v>
      </c>
      <c r="CR5" s="210"/>
      <c r="CS5" s="210"/>
      <c r="CT5" s="210"/>
      <c r="CU5" s="210"/>
      <c r="CV5" s="210"/>
      <c r="CW5" s="210"/>
      <c r="CX5" s="210"/>
      <c r="CY5" s="210"/>
      <c r="CZ5" s="208" t="s">
        <v>18</v>
      </c>
      <c r="DA5" s="208"/>
      <c r="DB5" s="208"/>
      <c r="DC5" s="117" t="s">
        <v>19</v>
      </c>
      <c r="DD5" s="118"/>
      <c r="DE5" s="119"/>
      <c r="DF5" s="117" t="s">
        <v>20</v>
      </c>
      <c r="DG5" s="118"/>
      <c r="DH5" s="119"/>
      <c r="DI5" s="104"/>
      <c r="DJ5" s="189"/>
      <c r="DK5" s="190"/>
      <c r="DL5" s="191"/>
      <c r="DM5" s="140"/>
      <c r="DN5" s="140"/>
      <c r="DO5" s="141"/>
      <c r="DP5" s="141"/>
      <c r="DQ5" s="141"/>
      <c r="DR5" s="141"/>
      <c r="DS5" s="117" t="s">
        <v>21</v>
      </c>
      <c r="DT5" s="118"/>
      <c r="DU5" s="119"/>
      <c r="DV5" s="138"/>
      <c r="DW5" s="139"/>
      <c r="DX5" s="139"/>
      <c r="DY5" s="139"/>
      <c r="DZ5" s="139"/>
      <c r="EA5" s="139"/>
      <c r="EB5" s="139"/>
      <c r="EC5" s="139"/>
      <c r="ED5" s="139"/>
      <c r="EE5" s="104"/>
      <c r="EF5" s="199"/>
      <c r="EG5" s="200"/>
      <c r="EH5" s="201"/>
      <c r="EI5" s="59"/>
      <c r="EJ5" s="68"/>
      <c r="EK5" s="68"/>
      <c r="EL5" s="68"/>
      <c r="EM5" s="68"/>
      <c r="EN5" s="68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  <row r="6" spans="1:254" ht="84" customHeight="1" x14ac:dyDescent="0.3">
      <c r="A6" s="157"/>
      <c r="B6" s="160"/>
      <c r="C6" s="163"/>
      <c r="D6" s="163"/>
      <c r="E6" s="171"/>
      <c r="F6" s="172"/>
      <c r="G6" s="172"/>
      <c r="H6" s="172"/>
      <c r="I6" s="173"/>
      <c r="J6" s="180"/>
      <c r="K6" s="181"/>
      <c r="L6" s="181"/>
      <c r="M6" s="181"/>
      <c r="N6" s="181"/>
      <c r="O6" s="182"/>
      <c r="P6" s="144" t="s">
        <v>54</v>
      </c>
      <c r="Q6" s="145"/>
      <c r="R6" s="145"/>
      <c r="S6" s="145"/>
      <c r="T6" s="146"/>
      <c r="U6" s="147" t="s">
        <v>22</v>
      </c>
      <c r="V6" s="148"/>
      <c r="W6" s="148"/>
      <c r="X6" s="148"/>
      <c r="Y6" s="149"/>
      <c r="Z6" s="147" t="s">
        <v>23</v>
      </c>
      <c r="AA6" s="148"/>
      <c r="AB6" s="148"/>
      <c r="AC6" s="148"/>
      <c r="AD6" s="149"/>
      <c r="AE6" s="147" t="s">
        <v>51</v>
      </c>
      <c r="AF6" s="148"/>
      <c r="AG6" s="148"/>
      <c r="AH6" s="148"/>
      <c r="AI6" s="149"/>
      <c r="AJ6" s="147" t="s">
        <v>52</v>
      </c>
      <c r="AK6" s="148"/>
      <c r="AL6" s="148"/>
      <c r="AM6" s="148"/>
      <c r="AN6" s="149"/>
      <c r="AO6" s="147" t="s">
        <v>24</v>
      </c>
      <c r="AP6" s="148"/>
      <c r="AQ6" s="148"/>
      <c r="AR6" s="148"/>
      <c r="AS6" s="149"/>
      <c r="AT6" s="147" t="s">
        <v>25</v>
      </c>
      <c r="AU6" s="148"/>
      <c r="AV6" s="148"/>
      <c r="AW6" s="148"/>
      <c r="AX6" s="149"/>
      <c r="AY6" s="150" t="s">
        <v>26</v>
      </c>
      <c r="AZ6" s="150"/>
      <c r="BA6" s="150"/>
      <c r="BB6" s="125" t="s">
        <v>27</v>
      </c>
      <c r="BC6" s="126"/>
      <c r="BD6" s="126"/>
      <c r="BE6" s="125" t="s">
        <v>28</v>
      </c>
      <c r="BF6" s="126"/>
      <c r="BG6" s="127"/>
      <c r="BH6" s="128" t="s">
        <v>29</v>
      </c>
      <c r="BI6" s="129"/>
      <c r="BJ6" s="129"/>
      <c r="BK6" s="130" t="s">
        <v>30</v>
      </c>
      <c r="BL6" s="131"/>
      <c r="BM6" s="131"/>
      <c r="BN6" s="135"/>
      <c r="BO6" s="136"/>
      <c r="BP6" s="136"/>
      <c r="BQ6" s="132" t="s">
        <v>31</v>
      </c>
      <c r="BR6" s="133"/>
      <c r="BS6" s="133"/>
      <c r="BT6" s="133"/>
      <c r="BU6" s="134"/>
      <c r="BV6" s="122" t="s">
        <v>32</v>
      </c>
      <c r="BW6" s="122"/>
      <c r="BX6" s="122"/>
      <c r="BY6" s="122" t="s">
        <v>33</v>
      </c>
      <c r="BZ6" s="122"/>
      <c r="CA6" s="122"/>
      <c r="CB6" s="122" t="s">
        <v>34</v>
      </c>
      <c r="CC6" s="122"/>
      <c r="CD6" s="122"/>
      <c r="CE6" s="122" t="s">
        <v>35</v>
      </c>
      <c r="CF6" s="122"/>
      <c r="CG6" s="122"/>
      <c r="CH6" s="122" t="s">
        <v>36</v>
      </c>
      <c r="CI6" s="122"/>
      <c r="CJ6" s="122"/>
      <c r="CK6" s="123" t="s">
        <v>37</v>
      </c>
      <c r="CL6" s="124"/>
      <c r="CM6" s="124"/>
      <c r="CN6" s="122" t="s">
        <v>38</v>
      </c>
      <c r="CO6" s="122"/>
      <c r="CP6" s="122"/>
      <c r="CQ6" s="142" t="s">
        <v>39</v>
      </c>
      <c r="CR6" s="143"/>
      <c r="CS6" s="124"/>
      <c r="CT6" s="122" t="s">
        <v>40</v>
      </c>
      <c r="CU6" s="122"/>
      <c r="CV6" s="122"/>
      <c r="CW6" s="123" t="s">
        <v>41</v>
      </c>
      <c r="CX6" s="124"/>
      <c r="CY6" s="124"/>
      <c r="CZ6" s="208"/>
      <c r="DA6" s="208"/>
      <c r="DB6" s="208"/>
      <c r="DC6" s="135"/>
      <c r="DD6" s="136"/>
      <c r="DE6" s="137"/>
      <c r="DF6" s="135"/>
      <c r="DG6" s="136"/>
      <c r="DH6" s="137"/>
      <c r="DI6" s="104"/>
      <c r="DJ6" s="192"/>
      <c r="DK6" s="193"/>
      <c r="DL6" s="194"/>
      <c r="DM6" s="117" t="s">
        <v>42</v>
      </c>
      <c r="DN6" s="118"/>
      <c r="DO6" s="119"/>
      <c r="DP6" s="117" t="s">
        <v>43</v>
      </c>
      <c r="DQ6" s="118"/>
      <c r="DR6" s="119"/>
      <c r="DS6" s="135"/>
      <c r="DT6" s="136"/>
      <c r="DU6" s="137"/>
      <c r="DV6" s="117" t="s">
        <v>44</v>
      </c>
      <c r="DW6" s="118"/>
      <c r="DX6" s="119"/>
      <c r="DY6" s="117" t="s">
        <v>45</v>
      </c>
      <c r="DZ6" s="118"/>
      <c r="EA6" s="119"/>
      <c r="EB6" s="120" t="s">
        <v>46</v>
      </c>
      <c r="EC6" s="121"/>
      <c r="ED6" s="121"/>
      <c r="EE6" s="104"/>
      <c r="EF6" s="202"/>
      <c r="EG6" s="203"/>
      <c r="EH6" s="204"/>
      <c r="EI6" s="6"/>
      <c r="EJ6" s="68"/>
      <c r="EK6" s="68"/>
      <c r="EL6" s="68"/>
      <c r="EM6" s="68"/>
      <c r="EN6" s="68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  <row r="7" spans="1:254" ht="17.45" customHeight="1" x14ac:dyDescent="0.3">
      <c r="A7" s="157"/>
      <c r="B7" s="160"/>
      <c r="C7" s="163"/>
      <c r="D7" s="163"/>
      <c r="E7" s="100" t="s">
        <v>47</v>
      </c>
      <c r="F7" s="102" t="s">
        <v>60</v>
      </c>
      <c r="G7" s="108" t="s">
        <v>64</v>
      </c>
      <c r="H7" s="114" t="s">
        <v>53</v>
      </c>
      <c r="I7" s="113" t="s">
        <v>49</v>
      </c>
      <c r="J7" s="100" t="s">
        <v>47</v>
      </c>
      <c r="K7" s="102" t="s">
        <v>60</v>
      </c>
      <c r="L7" s="108" t="s">
        <v>65</v>
      </c>
      <c r="M7" s="114" t="s">
        <v>62</v>
      </c>
      <c r="N7" s="114" t="s">
        <v>53</v>
      </c>
      <c r="O7" s="115" t="s">
        <v>49</v>
      </c>
      <c r="P7" s="100" t="s">
        <v>47</v>
      </c>
      <c r="Q7" s="102" t="s">
        <v>60</v>
      </c>
      <c r="R7" s="108" t="s">
        <v>66</v>
      </c>
      <c r="S7" s="109" t="s">
        <v>53</v>
      </c>
      <c r="T7" s="113" t="s">
        <v>49</v>
      </c>
      <c r="U7" s="100" t="s">
        <v>47</v>
      </c>
      <c r="V7" s="102" t="s">
        <v>60</v>
      </c>
      <c r="W7" s="108" t="s">
        <v>64</v>
      </c>
      <c r="X7" s="109" t="s">
        <v>53</v>
      </c>
      <c r="Y7" s="113" t="s">
        <v>49</v>
      </c>
      <c r="Z7" s="100" t="s">
        <v>47</v>
      </c>
      <c r="AA7" s="102" t="s">
        <v>60</v>
      </c>
      <c r="AB7" s="108" t="s">
        <v>64</v>
      </c>
      <c r="AC7" s="109" t="s">
        <v>53</v>
      </c>
      <c r="AD7" s="113" t="s">
        <v>49</v>
      </c>
      <c r="AE7" s="100" t="s">
        <v>47</v>
      </c>
      <c r="AF7" s="102" t="s">
        <v>60</v>
      </c>
      <c r="AG7" s="108" t="s">
        <v>67</v>
      </c>
      <c r="AH7" s="109" t="s">
        <v>53</v>
      </c>
      <c r="AI7" s="113" t="s">
        <v>49</v>
      </c>
      <c r="AJ7" s="100" t="s">
        <v>47</v>
      </c>
      <c r="AK7" s="102" t="s">
        <v>60</v>
      </c>
      <c r="AL7" s="108" t="s">
        <v>64</v>
      </c>
      <c r="AM7" s="109" t="s">
        <v>53</v>
      </c>
      <c r="AN7" s="60"/>
      <c r="AO7" s="100" t="s">
        <v>47</v>
      </c>
      <c r="AP7" s="102" t="s">
        <v>60</v>
      </c>
      <c r="AQ7" s="108" t="s">
        <v>64</v>
      </c>
      <c r="AR7" s="109" t="s">
        <v>53</v>
      </c>
      <c r="AS7" s="64"/>
      <c r="AT7" s="100" t="s">
        <v>47</v>
      </c>
      <c r="AU7" s="102" t="s">
        <v>60</v>
      </c>
      <c r="AV7" s="111"/>
      <c r="AW7" s="111"/>
      <c r="AX7" s="112"/>
      <c r="AY7" s="100" t="s">
        <v>47</v>
      </c>
      <c r="AZ7" s="102" t="s">
        <v>60</v>
      </c>
      <c r="BA7" s="61"/>
      <c r="BB7" s="100" t="s">
        <v>47</v>
      </c>
      <c r="BC7" s="102" t="s">
        <v>60</v>
      </c>
      <c r="BD7" s="61"/>
      <c r="BE7" s="100" t="s">
        <v>47</v>
      </c>
      <c r="BF7" s="102" t="s">
        <v>60</v>
      </c>
      <c r="BG7" s="61"/>
      <c r="BH7" s="100" t="s">
        <v>47</v>
      </c>
      <c r="BI7" s="102" t="s">
        <v>60</v>
      </c>
      <c r="BJ7" s="61"/>
      <c r="BK7" s="100" t="s">
        <v>47</v>
      </c>
      <c r="BL7" s="102" t="s">
        <v>60</v>
      </c>
      <c r="BM7" s="61"/>
      <c r="BN7" s="100" t="s">
        <v>47</v>
      </c>
      <c r="BO7" s="102" t="s">
        <v>60</v>
      </c>
      <c r="BP7" s="61"/>
      <c r="BQ7" s="100" t="s">
        <v>47</v>
      </c>
      <c r="BR7" s="102" t="s">
        <v>60</v>
      </c>
      <c r="BS7" s="108" t="s">
        <v>65</v>
      </c>
      <c r="BT7" s="109" t="s">
        <v>53</v>
      </c>
      <c r="BU7" s="108" t="s">
        <v>49</v>
      </c>
      <c r="BV7" s="100" t="s">
        <v>47</v>
      </c>
      <c r="BW7" s="102" t="s">
        <v>60</v>
      </c>
      <c r="BX7" s="61"/>
      <c r="BY7" s="100" t="s">
        <v>47</v>
      </c>
      <c r="BZ7" s="102" t="s">
        <v>60</v>
      </c>
      <c r="CA7" s="61"/>
      <c r="CB7" s="100" t="s">
        <v>47</v>
      </c>
      <c r="CC7" s="102" t="s">
        <v>60</v>
      </c>
      <c r="CD7" s="61"/>
      <c r="CE7" s="100" t="s">
        <v>47</v>
      </c>
      <c r="CF7" s="102" t="s">
        <v>60</v>
      </c>
      <c r="CG7" s="61"/>
      <c r="CH7" s="100" t="s">
        <v>47</v>
      </c>
      <c r="CI7" s="102" t="s">
        <v>60</v>
      </c>
      <c r="CJ7" s="61"/>
      <c r="CK7" s="100" t="s">
        <v>47</v>
      </c>
      <c r="CL7" s="102" t="s">
        <v>60</v>
      </c>
      <c r="CM7" s="61"/>
      <c r="CN7" s="100" t="s">
        <v>47</v>
      </c>
      <c r="CO7" s="102" t="s">
        <v>60</v>
      </c>
      <c r="CP7" s="61"/>
      <c r="CQ7" s="100" t="s">
        <v>47</v>
      </c>
      <c r="CR7" s="102" t="s">
        <v>60</v>
      </c>
      <c r="CS7" s="106" t="s">
        <v>67</v>
      </c>
      <c r="CT7" s="100" t="s">
        <v>47</v>
      </c>
      <c r="CU7" s="102" t="s">
        <v>60</v>
      </c>
      <c r="CV7" s="106" t="s">
        <v>67</v>
      </c>
      <c r="CW7" s="100" t="s">
        <v>47</v>
      </c>
      <c r="CX7" s="102" t="s">
        <v>60</v>
      </c>
      <c r="CY7" s="61"/>
      <c r="CZ7" s="100" t="s">
        <v>47</v>
      </c>
      <c r="DA7" s="102" t="s">
        <v>60</v>
      </c>
      <c r="DB7" s="61"/>
      <c r="DC7" s="100" t="s">
        <v>47</v>
      </c>
      <c r="DD7" s="102" t="s">
        <v>60</v>
      </c>
      <c r="DE7" s="61"/>
      <c r="DF7" s="100" t="s">
        <v>47</v>
      </c>
      <c r="DG7" s="102" t="s">
        <v>60</v>
      </c>
      <c r="DH7" s="61"/>
      <c r="DI7" s="105" t="s">
        <v>48</v>
      </c>
      <c r="DJ7" s="100" t="s">
        <v>47</v>
      </c>
      <c r="DK7" s="102" t="s">
        <v>60</v>
      </c>
      <c r="DL7" s="61"/>
      <c r="DM7" s="100" t="s">
        <v>47</v>
      </c>
      <c r="DN7" s="102" t="s">
        <v>60</v>
      </c>
      <c r="DO7" s="61"/>
      <c r="DP7" s="100" t="s">
        <v>47</v>
      </c>
      <c r="DQ7" s="102" t="s">
        <v>60</v>
      </c>
      <c r="DR7" s="61"/>
      <c r="DS7" s="100" t="s">
        <v>47</v>
      </c>
      <c r="DT7" s="102" t="s">
        <v>60</v>
      </c>
      <c r="DU7" s="61"/>
      <c r="DV7" s="100" t="s">
        <v>47</v>
      </c>
      <c r="DW7" s="102" t="s">
        <v>60</v>
      </c>
      <c r="DX7" s="61"/>
      <c r="DY7" s="100" t="s">
        <v>47</v>
      </c>
      <c r="DZ7" s="102" t="s">
        <v>60</v>
      </c>
      <c r="EA7" s="61"/>
      <c r="EB7" s="100" t="s">
        <v>47</v>
      </c>
      <c r="EC7" s="102" t="s">
        <v>60</v>
      </c>
      <c r="ED7" s="61"/>
      <c r="EE7" s="104" t="s">
        <v>48</v>
      </c>
      <c r="EF7" s="100" t="s">
        <v>47</v>
      </c>
      <c r="EG7" s="102" t="s">
        <v>60</v>
      </c>
      <c r="EH7" s="61"/>
      <c r="EI7" s="8"/>
      <c r="EJ7" s="69"/>
      <c r="EK7" s="69"/>
      <c r="EL7" s="69"/>
      <c r="EM7" s="69"/>
      <c r="EN7" s="69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</row>
    <row r="8" spans="1:254" ht="96.75" customHeight="1" x14ac:dyDescent="0.3">
      <c r="A8" s="158"/>
      <c r="B8" s="161"/>
      <c r="C8" s="164"/>
      <c r="D8" s="164"/>
      <c r="E8" s="101"/>
      <c r="F8" s="103"/>
      <c r="G8" s="108"/>
      <c r="H8" s="114"/>
      <c r="I8" s="113"/>
      <c r="J8" s="101"/>
      <c r="K8" s="103"/>
      <c r="L8" s="108"/>
      <c r="M8" s="114"/>
      <c r="N8" s="114"/>
      <c r="O8" s="116"/>
      <c r="P8" s="101"/>
      <c r="Q8" s="103"/>
      <c r="R8" s="108"/>
      <c r="S8" s="110"/>
      <c r="T8" s="113"/>
      <c r="U8" s="101"/>
      <c r="V8" s="103"/>
      <c r="W8" s="108"/>
      <c r="X8" s="110"/>
      <c r="Y8" s="113"/>
      <c r="Z8" s="101"/>
      <c r="AA8" s="103"/>
      <c r="AB8" s="108"/>
      <c r="AC8" s="110"/>
      <c r="AD8" s="113"/>
      <c r="AE8" s="101"/>
      <c r="AF8" s="103"/>
      <c r="AG8" s="108"/>
      <c r="AH8" s="110"/>
      <c r="AI8" s="113"/>
      <c r="AJ8" s="101"/>
      <c r="AK8" s="103"/>
      <c r="AL8" s="108"/>
      <c r="AM8" s="110"/>
      <c r="AN8" s="63" t="s">
        <v>49</v>
      </c>
      <c r="AO8" s="101"/>
      <c r="AP8" s="103"/>
      <c r="AQ8" s="108"/>
      <c r="AR8" s="110"/>
      <c r="AS8" s="63" t="s">
        <v>49</v>
      </c>
      <c r="AT8" s="101"/>
      <c r="AU8" s="103"/>
      <c r="AV8" s="63" t="s">
        <v>67</v>
      </c>
      <c r="AW8" s="32" t="s">
        <v>53</v>
      </c>
      <c r="AX8" s="63" t="s">
        <v>49</v>
      </c>
      <c r="AY8" s="101"/>
      <c r="AZ8" s="103"/>
      <c r="BA8" s="65" t="s">
        <v>68</v>
      </c>
      <c r="BB8" s="101"/>
      <c r="BC8" s="103"/>
      <c r="BD8" s="65" t="s">
        <v>67</v>
      </c>
      <c r="BE8" s="101"/>
      <c r="BF8" s="103"/>
      <c r="BG8" s="65" t="s">
        <v>67</v>
      </c>
      <c r="BH8" s="101"/>
      <c r="BI8" s="103"/>
      <c r="BJ8" s="65" t="s">
        <v>65</v>
      </c>
      <c r="BK8" s="101"/>
      <c r="BL8" s="103"/>
      <c r="BM8" s="65" t="s">
        <v>65</v>
      </c>
      <c r="BN8" s="101"/>
      <c r="BO8" s="103"/>
      <c r="BP8" s="65" t="s">
        <v>69</v>
      </c>
      <c r="BQ8" s="101"/>
      <c r="BR8" s="103"/>
      <c r="BS8" s="108"/>
      <c r="BT8" s="110"/>
      <c r="BU8" s="108"/>
      <c r="BV8" s="101"/>
      <c r="BW8" s="103"/>
      <c r="BX8" s="63" t="s">
        <v>67</v>
      </c>
      <c r="BY8" s="101"/>
      <c r="BZ8" s="103"/>
      <c r="CA8" s="63" t="s">
        <v>65</v>
      </c>
      <c r="CB8" s="101"/>
      <c r="CC8" s="103"/>
      <c r="CD8" s="63" t="s">
        <v>67</v>
      </c>
      <c r="CE8" s="101"/>
      <c r="CF8" s="103"/>
      <c r="CG8" s="63" t="s">
        <v>64</v>
      </c>
      <c r="CH8" s="101"/>
      <c r="CI8" s="103"/>
      <c r="CJ8" s="63" t="s">
        <v>65</v>
      </c>
      <c r="CK8" s="101"/>
      <c r="CL8" s="103"/>
      <c r="CM8" s="63" t="s">
        <v>67</v>
      </c>
      <c r="CN8" s="101"/>
      <c r="CO8" s="103"/>
      <c r="CP8" s="63" t="s">
        <v>70</v>
      </c>
      <c r="CQ8" s="101"/>
      <c r="CR8" s="103"/>
      <c r="CS8" s="107"/>
      <c r="CT8" s="101"/>
      <c r="CU8" s="103"/>
      <c r="CV8" s="107"/>
      <c r="CW8" s="101"/>
      <c r="CX8" s="103"/>
      <c r="CY8" s="63" t="s">
        <v>67</v>
      </c>
      <c r="CZ8" s="101"/>
      <c r="DA8" s="103"/>
      <c r="DB8" s="63" t="s">
        <v>65</v>
      </c>
      <c r="DC8" s="101"/>
      <c r="DD8" s="103"/>
      <c r="DE8" s="63" t="s">
        <v>71</v>
      </c>
      <c r="DF8" s="101"/>
      <c r="DG8" s="103"/>
      <c r="DH8" s="63" t="s">
        <v>65</v>
      </c>
      <c r="DI8" s="105"/>
      <c r="DJ8" s="101"/>
      <c r="DK8" s="103"/>
      <c r="DL8" s="63" t="s">
        <v>65</v>
      </c>
      <c r="DM8" s="101"/>
      <c r="DN8" s="103"/>
      <c r="DO8" s="63" t="s">
        <v>65</v>
      </c>
      <c r="DP8" s="101"/>
      <c r="DQ8" s="103"/>
      <c r="DR8" s="63" t="s">
        <v>67</v>
      </c>
      <c r="DS8" s="101"/>
      <c r="DT8" s="103"/>
      <c r="DU8" s="63" t="s">
        <v>71</v>
      </c>
      <c r="DV8" s="101"/>
      <c r="DW8" s="103"/>
      <c r="DX8" s="63" t="s">
        <v>72</v>
      </c>
      <c r="DY8" s="101"/>
      <c r="DZ8" s="103"/>
      <c r="EA8" s="63" t="s">
        <v>65</v>
      </c>
      <c r="EB8" s="101"/>
      <c r="EC8" s="103"/>
      <c r="ED8" s="63" t="s">
        <v>65</v>
      </c>
      <c r="EE8" s="104"/>
      <c r="EF8" s="101"/>
      <c r="EG8" s="103"/>
      <c r="EH8" s="63" t="s">
        <v>67</v>
      </c>
      <c r="EI8" s="10"/>
      <c r="EJ8" s="70"/>
      <c r="EK8" s="70"/>
      <c r="EL8" s="70"/>
      <c r="EM8" s="70"/>
      <c r="EN8" s="7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</row>
    <row r="9" spans="1:254" x14ac:dyDescent="0.3">
      <c r="A9" s="12"/>
      <c r="B9" s="34">
        <v>1</v>
      </c>
      <c r="C9" s="13">
        <v>2</v>
      </c>
      <c r="D9" s="12">
        <v>3</v>
      </c>
      <c r="E9" s="13">
        <v>4</v>
      </c>
      <c r="F9" s="12">
        <v>5</v>
      </c>
      <c r="G9" s="13">
        <v>6</v>
      </c>
      <c r="H9" s="12">
        <v>7</v>
      </c>
      <c r="I9" s="13">
        <v>8</v>
      </c>
      <c r="J9" s="12">
        <v>2</v>
      </c>
      <c r="K9" s="13">
        <v>3</v>
      </c>
      <c r="L9" s="12">
        <v>4</v>
      </c>
      <c r="M9" s="14" t="s">
        <v>63</v>
      </c>
      <c r="N9" s="13">
        <v>6</v>
      </c>
      <c r="O9" s="12">
        <v>13</v>
      </c>
      <c r="P9" s="13">
        <v>7</v>
      </c>
      <c r="Q9" s="12">
        <v>8</v>
      </c>
      <c r="R9" s="13">
        <v>9</v>
      </c>
      <c r="S9" s="12">
        <v>10</v>
      </c>
      <c r="T9" s="13">
        <v>18</v>
      </c>
      <c r="U9" s="12">
        <v>19</v>
      </c>
      <c r="V9" s="13">
        <v>20</v>
      </c>
      <c r="W9" s="12">
        <v>21</v>
      </c>
      <c r="X9" s="13">
        <v>22</v>
      </c>
      <c r="Y9" s="12">
        <v>23</v>
      </c>
      <c r="Z9" s="13">
        <v>24</v>
      </c>
      <c r="AA9" s="12">
        <v>25</v>
      </c>
      <c r="AB9" s="13">
        <v>26</v>
      </c>
      <c r="AC9" s="12">
        <v>27</v>
      </c>
      <c r="AD9" s="13">
        <v>28</v>
      </c>
      <c r="AE9" s="12">
        <v>29</v>
      </c>
      <c r="AF9" s="13">
        <v>30</v>
      </c>
      <c r="AG9" s="12">
        <v>31</v>
      </c>
      <c r="AH9" s="13">
        <v>32</v>
      </c>
      <c r="AI9" s="12">
        <v>33</v>
      </c>
      <c r="AJ9" s="13">
        <v>11</v>
      </c>
      <c r="AK9" s="12">
        <v>12</v>
      </c>
      <c r="AL9" s="13">
        <v>13</v>
      </c>
      <c r="AM9" s="12">
        <v>14</v>
      </c>
      <c r="AN9" s="13">
        <v>38</v>
      </c>
      <c r="AO9" s="12">
        <v>15</v>
      </c>
      <c r="AP9" s="13">
        <v>16</v>
      </c>
      <c r="AQ9" s="12">
        <v>17</v>
      </c>
      <c r="AR9" s="13">
        <v>18</v>
      </c>
      <c r="AS9" s="12">
        <v>43</v>
      </c>
      <c r="AT9" s="13">
        <v>44</v>
      </c>
      <c r="AU9" s="12">
        <v>45</v>
      </c>
      <c r="AV9" s="13">
        <v>46</v>
      </c>
      <c r="AW9" s="12">
        <v>47</v>
      </c>
      <c r="AX9" s="13">
        <v>48</v>
      </c>
      <c r="AY9" s="12">
        <v>49</v>
      </c>
      <c r="AZ9" s="13">
        <v>50</v>
      </c>
      <c r="BA9" s="12">
        <v>51</v>
      </c>
      <c r="BB9" s="13">
        <v>52</v>
      </c>
      <c r="BC9" s="12">
        <v>53</v>
      </c>
      <c r="BD9" s="13">
        <v>54</v>
      </c>
      <c r="BE9" s="12">
        <v>55</v>
      </c>
      <c r="BF9" s="13">
        <v>56</v>
      </c>
      <c r="BG9" s="12">
        <v>57</v>
      </c>
      <c r="BH9" s="13">
        <v>58</v>
      </c>
      <c r="BI9" s="12">
        <v>59</v>
      </c>
      <c r="BJ9" s="13">
        <v>60</v>
      </c>
      <c r="BK9" s="12">
        <v>61</v>
      </c>
      <c r="BL9" s="13">
        <v>62</v>
      </c>
      <c r="BM9" s="12">
        <v>63</v>
      </c>
      <c r="BN9" s="13">
        <v>64</v>
      </c>
      <c r="BO9" s="12">
        <v>65</v>
      </c>
      <c r="BP9" s="13">
        <v>66</v>
      </c>
      <c r="BQ9" s="12">
        <v>19</v>
      </c>
      <c r="BR9" s="13">
        <v>20</v>
      </c>
      <c r="BS9" s="12">
        <v>21</v>
      </c>
      <c r="BT9" s="13">
        <v>22</v>
      </c>
      <c r="BU9" s="12">
        <v>71</v>
      </c>
      <c r="BV9" s="13">
        <v>72</v>
      </c>
      <c r="BW9" s="12">
        <v>73</v>
      </c>
      <c r="BX9" s="13">
        <v>74</v>
      </c>
      <c r="BY9" s="12">
        <v>75</v>
      </c>
      <c r="BZ9" s="13">
        <v>76</v>
      </c>
      <c r="CA9" s="12">
        <v>77</v>
      </c>
      <c r="CB9" s="13">
        <v>78</v>
      </c>
      <c r="CC9" s="12">
        <v>79</v>
      </c>
      <c r="CD9" s="13">
        <v>80</v>
      </c>
      <c r="CE9" s="12">
        <v>81</v>
      </c>
      <c r="CF9" s="13">
        <v>82</v>
      </c>
      <c r="CG9" s="12">
        <v>83</v>
      </c>
      <c r="CH9" s="13">
        <v>84</v>
      </c>
      <c r="CI9" s="12">
        <v>85</v>
      </c>
      <c r="CJ9" s="13">
        <v>86</v>
      </c>
      <c r="CK9" s="12">
        <v>87</v>
      </c>
      <c r="CL9" s="13">
        <v>88</v>
      </c>
      <c r="CM9" s="12">
        <v>89</v>
      </c>
      <c r="CN9" s="13">
        <v>90</v>
      </c>
      <c r="CO9" s="12">
        <v>91</v>
      </c>
      <c r="CP9" s="13">
        <v>92</v>
      </c>
      <c r="CQ9" s="12">
        <v>23</v>
      </c>
      <c r="CR9" s="13">
        <v>24</v>
      </c>
      <c r="CS9" s="12">
        <v>25</v>
      </c>
      <c r="CT9" s="13">
        <v>26</v>
      </c>
      <c r="CU9" s="12">
        <v>27</v>
      </c>
      <c r="CV9" s="13">
        <v>28</v>
      </c>
      <c r="CW9" s="12">
        <v>99</v>
      </c>
      <c r="CX9" s="13">
        <v>100</v>
      </c>
      <c r="CY9" s="12">
        <v>101</v>
      </c>
      <c r="CZ9" s="13">
        <v>102</v>
      </c>
      <c r="DA9" s="12">
        <v>103</v>
      </c>
      <c r="DB9" s="13">
        <v>104</v>
      </c>
      <c r="DC9" s="12">
        <v>105</v>
      </c>
      <c r="DD9" s="13">
        <v>106</v>
      </c>
      <c r="DE9" s="12">
        <v>107</v>
      </c>
      <c r="DF9" s="13">
        <v>108</v>
      </c>
      <c r="DG9" s="12">
        <v>109</v>
      </c>
      <c r="DH9" s="13">
        <v>110</v>
      </c>
      <c r="DI9" s="12">
        <v>111</v>
      </c>
      <c r="DJ9" s="13">
        <v>112</v>
      </c>
      <c r="DK9" s="12">
        <v>113</v>
      </c>
      <c r="DL9" s="13">
        <v>114</v>
      </c>
      <c r="DM9" s="12">
        <v>115</v>
      </c>
      <c r="DN9" s="13">
        <v>116</v>
      </c>
      <c r="DO9" s="12">
        <v>117</v>
      </c>
      <c r="DP9" s="13">
        <v>118</v>
      </c>
      <c r="DQ9" s="12">
        <v>119</v>
      </c>
      <c r="DR9" s="13">
        <v>120</v>
      </c>
      <c r="DS9" s="12">
        <v>121</v>
      </c>
      <c r="DT9" s="13">
        <v>122</v>
      </c>
      <c r="DU9" s="12">
        <v>123</v>
      </c>
      <c r="DV9" s="13">
        <v>124</v>
      </c>
      <c r="DW9" s="12">
        <v>125</v>
      </c>
      <c r="DX9" s="13">
        <v>126</v>
      </c>
      <c r="DY9" s="12">
        <v>127</v>
      </c>
      <c r="DZ9" s="13">
        <v>128</v>
      </c>
      <c r="EA9" s="12">
        <v>129</v>
      </c>
      <c r="EB9" s="13">
        <v>130</v>
      </c>
      <c r="EC9" s="12">
        <v>131</v>
      </c>
      <c r="ED9" s="13">
        <v>132</v>
      </c>
      <c r="EE9" s="12">
        <v>133</v>
      </c>
      <c r="EF9" s="13">
        <v>134</v>
      </c>
      <c r="EG9" s="12">
        <v>135</v>
      </c>
      <c r="EH9" s="13">
        <v>136</v>
      </c>
      <c r="EI9" s="15"/>
      <c r="EJ9" s="71"/>
      <c r="EK9" s="71"/>
      <c r="EL9" s="71"/>
      <c r="EM9" s="71"/>
      <c r="EN9" s="71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</row>
    <row r="10" spans="1:254" ht="24" customHeight="1" x14ac:dyDescent="0.3">
      <c r="A10" s="17">
        <v>1</v>
      </c>
      <c r="B10" s="40" t="s">
        <v>55</v>
      </c>
      <c r="C10" s="41">
        <v>5575.6617999999999</v>
      </c>
      <c r="D10" s="41">
        <v>249957.95910000001</v>
      </c>
      <c r="E10" s="19">
        <f t="shared" ref="E10:G14" si="0">DJ10+EF10-EB10</f>
        <v>4504626.1440000003</v>
      </c>
      <c r="F10" s="20">
        <f t="shared" si="0"/>
        <v>3378469.608</v>
      </c>
      <c r="G10" s="20">
        <f t="shared" si="0"/>
        <v>2008847.6498</v>
      </c>
      <c r="H10" s="20">
        <f>+G10/F10*100</f>
        <v>59.460284770452787</v>
      </c>
      <c r="I10" s="20">
        <f>G10/E10*100</f>
        <v>44.595213577839587</v>
      </c>
      <c r="J10" s="19">
        <f t="shared" ref="J10:L14" si="1">U10+Z10+AJ10+AO10+AT10+AY10+BN10+BV10+BY10+CB10+CE10+CH10+CN10+CQ10+CW10+CZ10+DF10+AE10</f>
        <v>1037130.7440000001</v>
      </c>
      <c r="K10" s="20">
        <f t="shared" si="1"/>
        <v>777848.05799999996</v>
      </c>
      <c r="L10" s="20">
        <f t="shared" si="1"/>
        <v>862667.67280000017</v>
      </c>
      <c r="M10" s="20">
        <f>+L10-K10</f>
        <v>84819.614800000214</v>
      </c>
      <c r="N10" s="20">
        <f>+L10/K10*100</f>
        <v>110.9043937215821</v>
      </c>
      <c r="O10" s="20">
        <f>L10/J10*100</f>
        <v>83.178295291186558</v>
      </c>
      <c r="P10" s="19">
        <f t="shared" ref="P10:Q14" si="2">U10+Z10+AE10</f>
        <v>90266.7</v>
      </c>
      <c r="Q10" s="20">
        <f t="shared" si="2"/>
        <v>67700.024999999994</v>
      </c>
      <c r="R10" s="20">
        <f>W10+AB10+AG10</f>
        <v>41313.460400000142</v>
      </c>
      <c r="S10" s="20">
        <f>+R10/Q10*100</f>
        <v>61.024291202256052</v>
      </c>
      <c r="T10" s="18">
        <f>R10/P10*100</f>
        <v>45.768218401692032</v>
      </c>
      <c r="U10" s="19">
        <v>5064.3999999999996</v>
      </c>
      <c r="V10" s="42">
        <f>+U10/12*9</f>
        <v>3798.2999999999997</v>
      </c>
      <c r="W10" s="42">
        <v>1781.7190000000001</v>
      </c>
      <c r="X10" s="42">
        <f>+W10/V10*100</f>
        <v>46.90832740963063</v>
      </c>
      <c r="Y10" s="42">
        <f t="shared" ref="Y10:Y17" si="3">W10/U10*100</f>
        <v>35.181245557222972</v>
      </c>
      <c r="Z10" s="19">
        <v>85202.3</v>
      </c>
      <c r="AA10" s="42">
        <f>+Z10/12*9</f>
        <v>63901.724999999999</v>
      </c>
      <c r="AB10" s="42">
        <v>10823.575999999999</v>
      </c>
      <c r="AC10" s="42">
        <f t="shared" ref="AC10:AC17" si="4">+AB10/AA10*100</f>
        <v>16.937846357042787</v>
      </c>
      <c r="AD10" s="42">
        <f>+AB10/Z10*100</f>
        <v>12.703384767782088</v>
      </c>
      <c r="AE10" s="19">
        <v>0</v>
      </c>
      <c r="AF10" s="42">
        <f>+AE10/12*9</f>
        <v>0</v>
      </c>
      <c r="AG10" s="42">
        <v>28708.165400000144</v>
      </c>
      <c r="AH10" s="42" t="e">
        <f>+AG10/AF10*100</f>
        <v>#DIV/0!</v>
      </c>
      <c r="AI10" s="42" t="e">
        <f>AG10/AE10*100</f>
        <v>#DIV/0!</v>
      </c>
      <c r="AJ10" s="19">
        <v>170918.2</v>
      </c>
      <c r="AK10" s="42">
        <f>+AJ10/12*9</f>
        <v>128188.65000000001</v>
      </c>
      <c r="AL10" s="42">
        <v>136570.58799999999</v>
      </c>
      <c r="AM10" s="42">
        <f>+AL10/AK10*100</f>
        <v>106.53875206580301</v>
      </c>
      <c r="AN10" s="42">
        <f>AL10/AJ10*100</f>
        <v>79.904064049352257</v>
      </c>
      <c r="AO10" s="19">
        <v>6488</v>
      </c>
      <c r="AP10" s="42">
        <f>+AO10/12*9</f>
        <v>4866</v>
      </c>
      <c r="AQ10" s="42">
        <v>4261.8109999999997</v>
      </c>
      <c r="AR10" s="42">
        <f>+AQ10/AP10*100</f>
        <v>87.583456637895594</v>
      </c>
      <c r="AS10" s="42">
        <f>AQ10/AO10*100</f>
        <v>65.687592478421692</v>
      </c>
      <c r="AT10" s="19">
        <v>6900</v>
      </c>
      <c r="AU10" s="42">
        <f>+AT10/12*9</f>
        <v>5175</v>
      </c>
      <c r="AV10" s="42">
        <v>6031.2</v>
      </c>
      <c r="AW10" s="42">
        <f>+AV10/AU10*100</f>
        <v>116.5449275362319</v>
      </c>
      <c r="AX10" s="42">
        <f>AV10/AT10*100</f>
        <v>87.408695652173904</v>
      </c>
      <c r="AY10" s="19">
        <v>0</v>
      </c>
      <c r="AZ10" s="42">
        <f>+AY10/12*9</f>
        <v>0</v>
      </c>
      <c r="BA10" s="42">
        <v>0</v>
      </c>
      <c r="BB10" s="19">
        <v>0</v>
      </c>
      <c r="BC10" s="42">
        <f>+BB10/12*9</f>
        <v>0</v>
      </c>
      <c r="BD10" s="42">
        <v>0</v>
      </c>
      <c r="BE10" s="19">
        <v>1477564.3</v>
      </c>
      <c r="BF10" s="42">
        <f>+BE10/12*9</f>
        <v>1108173.2250000001</v>
      </c>
      <c r="BG10" s="42">
        <v>1108173.2</v>
      </c>
      <c r="BH10" s="19">
        <v>3703.9</v>
      </c>
      <c r="BI10" s="42">
        <f>+BH10/12*9</f>
        <v>2777.9250000000002</v>
      </c>
      <c r="BJ10" s="42">
        <v>3055.6</v>
      </c>
      <c r="BK10" s="19">
        <v>0</v>
      </c>
      <c r="BL10" s="42">
        <f>+BK10/12*9</f>
        <v>0</v>
      </c>
      <c r="BM10" s="42">
        <v>0</v>
      </c>
      <c r="BN10" s="19">
        <v>0</v>
      </c>
      <c r="BO10" s="42">
        <f>+BN10/12*9</f>
        <v>0</v>
      </c>
      <c r="BP10" s="42">
        <v>0</v>
      </c>
      <c r="BQ10" s="19">
        <f t="shared" ref="BQ10:BR14" si="5">BV10+BY10+CB10+CE10</f>
        <v>160025</v>
      </c>
      <c r="BR10" s="42">
        <f t="shared" si="5"/>
        <v>120018.75</v>
      </c>
      <c r="BS10" s="42">
        <f>BX10+CA10+CD10+CG10</f>
        <v>97810.722000000009</v>
      </c>
      <c r="BT10" s="42">
        <f>+BS10/BR10*100</f>
        <v>81.496201218559605</v>
      </c>
      <c r="BU10" s="42">
        <f>BS10/BQ10*100</f>
        <v>61.122150913919704</v>
      </c>
      <c r="BV10" s="19">
        <v>109392</v>
      </c>
      <c r="BW10" s="42">
        <f>+BV10/12*9</f>
        <v>82044</v>
      </c>
      <c r="BX10" s="42">
        <v>70841.330100000006</v>
      </c>
      <c r="BY10" s="19">
        <v>35633</v>
      </c>
      <c r="BZ10" s="42">
        <f>+BY10/12*9</f>
        <v>26724.75</v>
      </c>
      <c r="CA10" s="42">
        <v>6182.7979999999998</v>
      </c>
      <c r="CB10" s="19">
        <v>0</v>
      </c>
      <c r="CC10" s="42">
        <f>+CB10/12*9</f>
        <v>0</v>
      </c>
      <c r="CD10" s="42">
        <v>0</v>
      </c>
      <c r="CE10" s="19">
        <v>15000</v>
      </c>
      <c r="CF10" s="42">
        <f>+CE10/12*9</f>
        <v>11250</v>
      </c>
      <c r="CG10" s="42">
        <v>20786.5939</v>
      </c>
      <c r="CH10" s="19">
        <v>0</v>
      </c>
      <c r="CI10" s="42">
        <f>+CH10/12*9</f>
        <v>0</v>
      </c>
      <c r="CJ10" s="42">
        <v>0</v>
      </c>
      <c r="CK10" s="19">
        <v>2227.1999999999998</v>
      </c>
      <c r="CL10" s="42">
        <f>+CK10/12*9</f>
        <v>1670.3999999999999</v>
      </c>
      <c r="CM10" s="42">
        <v>1559.04</v>
      </c>
      <c r="CN10" s="19">
        <v>0</v>
      </c>
      <c r="CO10" s="42">
        <f>+CN10/12*9</f>
        <v>0</v>
      </c>
      <c r="CP10" s="42">
        <v>0</v>
      </c>
      <c r="CQ10" s="19">
        <v>45443.4</v>
      </c>
      <c r="CR10" s="42">
        <f>+CQ10/12*9</f>
        <v>34082.550000000003</v>
      </c>
      <c r="CS10" s="42">
        <v>25331.1325</v>
      </c>
      <c r="CT10" s="19">
        <v>22165.4</v>
      </c>
      <c r="CU10" s="42">
        <f>+CT10/12*9</f>
        <v>16624.050000000003</v>
      </c>
      <c r="CV10" s="42">
        <v>13579.262500000001</v>
      </c>
      <c r="CW10" s="19">
        <v>0</v>
      </c>
      <c r="CX10" s="42">
        <f>+CW10/12*9</f>
        <v>0</v>
      </c>
      <c r="CY10" s="42">
        <v>3907.1329999999998</v>
      </c>
      <c r="CZ10" s="19">
        <v>0</v>
      </c>
      <c r="DA10" s="42">
        <f>+CZ10/12*9</f>
        <v>0</v>
      </c>
      <c r="DB10" s="42">
        <v>300</v>
      </c>
      <c r="DC10" s="19">
        <v>0</v>
      </c>
      <c r="DD10" s="42">
        <f>+DC10/12*9</f>
        <v>0</v>
      </c>
      <c r="DE10" s="42">
        <v>0</v>
      </c>
      <c r="DF10" s="19">
        <v>557089.44400000002</v>
      </c>
      <c r="DG10" s="42">
        <f>+DF10/12*9</f>
        <v>417817.08299999998</v>
      </c>
      <c r="DH10" s="42">
        <v>547141.62589999998</v>
      </c>
      <c r="DI10" s="42">
        <v>0</v>
      </c>
      <c r="DJ10" s="19">
        <f t="shared" ref="DJ10:DL14" si="6">U10+Z10+AJ10+AO10+AT10+AY10+BB10+BE10+BH10+BK10+BN10+BV10+BY10+CB10+CE10+CH10+CK10+CN10+CQ10+CW10+CZ10+DC10+DF10+AE10</f>
        <v>2520626.1439999999</v>
      </c>
      <c r="DK10" s="42">
        <f t="shared" si="6"/>
        <v>1890469.608</v>
      </c>
      <c r="DL10" s="42">
        <f t="shared" si="6"/>
        <v>1975455.5127999999</v>
      </c>
      <c r="DM10" s="19">
        <v>100000</v>
      </c>
      <c r="DN10" s="42">
        <f>+DM10/12*9</f>
        <v>75000</v>
      </c>
      <c r="DO10" s="42">
        <v>450</v>
      </c>
      <c r="DP10" s="19">
        <v>1884000</v>
      </c>
      <c r="DQ10" s="42">
        <f>+DP10/12*9</f>
        <v>1413000</v>
      </c>
      <c r="DR10" s="42">
        <v>32942.137000000002</v>
      </c>
      <c r="DS10" s="19">
        <v>0</v>
      </c>
      <c r="DT10" s="42">
        <f>+DS10/12*9</f>
        <v>0</v>
      </c>
      <c r="DU10" s="42">
        <v>0</v>
      </c>
      <c r="DV10" s="19">
        <v>0</v>
      </c>
      <c r="DW10" s="42">
        <f>+DV10/12*9</f>
        <v>0</v>
      </c>
      <c r="DX10" s="42">
        <v>0</v>
      </c>
      <c r="DY10" s="19">
        <v>0</v>
      </c>
      <c r="DZ10" s="42">
        <f>+DY10/12*9</f>
        <v>0</v>
      </c>
      <c r="EA10" s="42">
        <v>0</v>
      </c>
      <c r="EB10" s="19">
        <v>364707.3</v>
      </c>
      <c r="EC10" s="42">
        <f>+EB10/12*9</f>
        <v>273530.47499999998</v>
      </c>
      <c r="ED10" s="42">
        <v>0</v>
      </c>
      <c r="EE10" s="42">
        <v>0</v>
      </c>
      <c r="EF10" s="19">
        <f t="shared" ref="EF10:EG14" si="7">DM10+DP10+DS10+DV10+DY10+EB10</f>
        <v>2348707.2999999998</v>
      </c>
      <c r="EG10" s="42">
        <f t="shared" si="7"/>
        <v>1761530.4750000001</v>
      </c>
      <c r="EH10" s="42">
        <f>DO10+DR10+DU10+DX10+EA10+ED10+EE10</f>
        <v>33392.137000000002</v>
      </c>
      <c r="EI10" s="24"/>
      <c r="EJ10" s="72"/>
      <c r="EK10" s="72"/>
      <c r="EL10" s="72"/>
      <c r="EM10" s="72"/>
      <c r="EN10" s="72">
        <f>+EM10/DJ10*100</f>
        <v>0</v>
      </c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</row>
    <row r="11" spans="1:254" ht="24" customHeight="1" x14ac:dyDescent="0.3">
      <c r="A11" s="17">
        <v>2</v>
      </c>
      <c r="B11" s="40" t="s">
        <v>56</v>
      </c>
      <c r="C11" s="41">
        <v>37539.474900000001</v>
      </c>
      <c r="D11" s="41">
        <v>113897.14599999999</v>
      </c>
      <c r="E11" s="19">
        <f t="shared" si="0"/>
        <v>2728871.949</v>
      </c>
      <c r="F11" s="20">
        <f t="shared" si="0"/>
        <v>2046653.9617500007</v>
      </c>
      <c r="G11" s="20">
        <f t="shared" si="0"/>
        <v>2064235.7707999998</v>
      </c>
      <c r="H11" s="20">
        <f t="shared" ref="H11:H17" si="8">+G11/F11*100</f>
        <v>100.8590513774476</v>
      </c>
      <c r="I11" s="20">
        <f>G11/E11*100</f>
        <v>75.644288533085728</v>
      </c>
      <c r="J11" s="19">
        <f t="shared" si="1"/>
        <v>830911.4420000005</v>
      </c>
      <c r="K11" s="20">
        <f t="shared" si="1"/>
        <v>623183.58150000032</v>
      </c>
      <c r="L11" s="20">
        <f t="shared" si="1"/>
        <v>571192.38679999986</v>
      </c>
      <c r="M11" s="20">
        <f t="shared" ref="M11:M17" si="9">+L11-K11</f>
        <v>-51991.194700000458</v>
      </c>
      <c r="N11" s="20">
        <f t="shared" ref="N11:N17" si="10">+L11/K11*100</f>
        <v>91.657162312450865</v>
      </c>
      <c r="O11" s="20">
        <f>L11/J11*100</f>
        <v>68.742871734338152</v>
      </c>
      <c r="P11" s="19">
        <f t="shared" si="2"/>
        <v>130362.23000000045</v>
      </c>
      <c r="Q11" s="20">
        <f t="shared" si="2"/>
        <v>97771.672500000335</v>
      </c>
      <c r="R11" s="20">
        <f>W11+AB11+AG11</f>
        <v>71009.745199999743</v>
      </c>
      <c r="S11" s="20">
        <f t="shared" ref="S11:S17" si="11">+R11/Q11*100</f>
        <v>72.628137971148547</v>
      </c>
      <c r="T11" s="18">
        <f>R11/P11*100</f>
        <v>54.471103478361407</v>
      </c>
      <c r="U11" s="19">
        <v>10000</v>
      </c>
      <c r="V11" s="42">
        <f t="shared" ref="V11:V14" si="12">+U11/12*9</f>
        <v>7500</v>
      </c>
      <c r="W11" s="42">
        <v>7056.0447999999997</v>
      </c>
      <c r="X11" s="42">
        <f t="shared" ref="X11:X17" si="13">+W11/V11*100</f>
        <v>94.08059733333333</v>
      </c>
      <c r="Y11" s="42">
        <f t="shared" si="3"/>
        <v>70.560447999999994</v>
      </c>
      <c r="Z11" s="19">
        <v>20000</v>
      </c>
      <c r="AA11" s="42">
        <f t="shared" ref="AA11:AA14" si="14">+Z11/12*9</f>
        <v>15000</v>
      </c>
      <c r="AB11" s="42">
        <v>29813.5874</v>
      </c>
      <c r="AC11" s="42">
        <f t="shared" si="4"/>
        <v>198.75724933333333</v>
      </c>
      <c r="AD11" s="42">
        <f t="shared" ref="AD11:AD17" si="15">+AB11/Z11*100</f>
        <v>149.067937</v>
      </c>
      <c r="AE11" s="19">
        <v>100362.23000000045</v>
      </c>
      <c r="AF11" s="42">
        <f t="shared" ref="AF11:AF14" si="16">+AE11/12*9</f>
        <v>75271.672500000335</v>
      </c>
      <c r="AG11" s="42">
        <v>34140.11299999975</v>
      </c>
      <c r="AH11" s="42">
        <f>+AG11/AF11*100</f>
        <v>45.355858141719381</v>
      </c>
      <c r="AI11" s="42">
        <f>AG11/AE11*100</f>
        <v>34.016893606289536</v>
      </c>
      <c r="AJ11" s="19">
        <v>324498.40000000002</v>
      </c>
      <c r="AK11" s="42">
        <f t="shared" ref="AK11:AK14" si="17">+AJ11/12*9</f>
        <v>243373.80000000002</v>
      </c>
      <c r="AL11" s="42">
        <v>249037.6036</v>
      </c>
      <c r="AM11" s="42">
        <f>+AL11/AK11*100</f>
        <v>102.32720350341738</v>
      </c>
      <c r="AN11" s="42">
        <f>AL11/AJ11*100</f>
        <v>76.745402627563024</v>
      </c>
      <c r="AO11" s="19">
        <v>7780.8</v>
      </c>
      <c r="AP11" s="42">
        <f t="shared" ref="AP11:AP14" si="18">+AO11/12*9</f>
        <v>5835.5999999999995</v>
      </c>
      <c r="AQ11" s="42">
        <v>6412.1545999999998</v>
      </c>
      <c r="AR11" s="42">
        <f>+AQ11/AP11*100</f>
        <v>109.87995407498801</v>
      </c>
      <c r="AS11" s="42">
        <f>AQ11/AO11*100</f>
        <v>82.409965556241005</v>
      </c>
      <c r="AT11" s="19">
        <v>12300</v>
      </c>
      <c r="AU11" s="42">
        <f t="shared" ref="AU11:AU14" si="19">+AT11/12*9</f>
        <v>9225</v>
      </c>
      <c r="AV11" s="42">
        <v>10195.700000000001</v>
      </c>
      <c r="AW11" s="42">
        <f>+AV11/AU11*100</f>
        <v>110.52249322493226</v>
      </c>
      <c r="AX11" s="42">
        <f>AV11/AT11*100</f>
        <v>82.891869918699186</v>
      </c>
      <c r="AY11" s="19">
        <v>0</v>
      </c>
      <c r="AZ11" s="42">
        <f t="shared" ref="AZ11:AZ14" si="20">+AY11/12*9</f>
        <v>0</v>
      </c>
      <c r="BA11" s="42">
        <v>0</v>
      </c>
      <c r="BB11" s="19">
        <v>0</v>
      </c>
      <c r="BC11" s="42">
        <f t="shared" ref="BC11:BC14" si="21">+BB11/12*9</f>
        <v>0</v>
      </c>
      <c r="BD11" s="42">
        <v>0</v>
      </c>
      <c r="BE11" s="19">
        <v>1487011.3</v>
      </c>
      <c r="BF11" s="42">
        <f t="shared" ref="BF11:BF14" si="22">+BE11/12*9</f>
        <v>1115258.4750000001</v>
      </c>
      <c r="BG11" s="42">
        <v>1115258.5</v>
      </c>
      <c r="BH11" s="19">
        <v>9804.9</v>
      </c>
      <c r="BI11" s="42">
        <f t="shared" ref="BI11:BI14" si="23">+BH11/12*9</f>
        <v>7353.6749999999993</v>
      </c>
      <c r="BJ11" s="42">
        <v>8328.6</v>
      </c>
      <c r="BK11" s="19">
        <v>0</v>
      </c>
      <c r="BL11" s="42">
        <f t="shared" ref="BL11:BL14" si="24">+BK11/12*9</f>
        <v>0</v>
      </c>
      <c r="BM11" s="42">
        <v>0</v>
      </c>
      <c r="BN11" s="19">
        <v>0</v>
      </c>
      <c r="BO11" s="42">
        <f t="shared" ref="BO11:BO14" si="25">+BN11/12*9</f>
        <v>0</v>
      </c>
      <c r="BP11" s="42">
        <v>0</v>
      </c>
      <c r="BQ11" s="19">
        <f t="shared" si="5"/>
        <v>44460.9</v>
      </c>
      <c r="BR11" s="42">
        <f t="shared" si="5"/>
        <v>33345.675000000003</v>
      </c>
      <c r="BS11" s="42">
        <f>BX11+CA11+CD11+CG11</f>
        <v>14367.429000000002</v>
      </c>
      <c r="BT11" s="42">
        <f t="shared" ref="BT11:BT17" si="26">+BS11/BR11*100</f>
        <v>43.08633428473108</v>
      </c>
      <c r="BU11" s="42">
        <f>BS11/BQ11*100</f>
        <v>32.314750713548314</v>
      </c>
      <c r="BV11" s="19">
        <v>31562</v>
      </c>
      <c r="BW11" s="42">
        <f t="shared" ref="BW11:BW14" si="27">+BV11/12*9</f>
        <v>23671.5</v>
      </c>
      <c r="BX11" s="42">
        <v>10110.424000000001</v>
      </c>
      <c r="BY11" s="19">
        <v>7543.4</v>
      </c>
      <c r="BZ11" s="42">
        <f t="shared" ref="BZ11:BZ14" si="28">+BY11/12*9</f>
        <v>5657.55</v>
      </c>
      <c r="CA11" s="42">
        <v>1699.5</v>
      </c>
      <c r="CB11" s="19">
        <v>2100</v>
      </c>
      <c r="CC11" s="42">
        <f t="shared" ref="CC11:CC14" si="29">+CB11/12*9</f>
        <v>1575</v>
      </c>
      <c r="CD11" s="42">
        <v>488.40499999999997</v>
      </c>
      <c r="CE11" s="19">
        <v>3255.5</v>
      </c>
      <c r="CF11" s="42">
        <f t="shared" ref="CF11:CF14" si="30">+CE11/12*9</f>
        <v>2441.625</v>
      </c>
      <c r="CG11" s="42">
        <v>2069.1</v>
      </c>
      <c r="CH11" s="19">
        <v>0</v>
      </c>
      <c r="CI11" s="42">
        <f t="shared" ref="CI11:CI14" si="31">+CH11/12*9</f>
        <v>0</v>
      </c>
      <c r="CJ11" s="42">
        <v>0</v>
      </c>
      <c r="CK11" s="19">
        <v>4454.3999999999996</v>
      </c>
      <c r="CL11" s="42">
        <f t="shared" ref="CL11:CL14" si="32">+CK11/12*9</f>
        <v>3340.7999999999997</v>
      </c>
      <c r="CM11" s="42">
        <v>2672.64</v>
      </c>
      <c r="CN11" s="19">
        <v>0</v>
      </c>
      <c r="CO11" s="42">
        <f t="shared" ref="CO11:CO14" si="33">+CN11/12*9</f>
        <v>0</v>
      </c>
      <c r="CP11" s="42">
        <v>0</v>
      </c>
      <c r="CQ11" s="19">
        <v>196797.57</v>
      </c>
      <c r="CR11" s="42">
        <f t="shared" ref="CR11:CR14" si="34">+CQ11/12*9</f>
        <v>147598.17749999999</v>
      </c>
      <c r="CS11" s="42">
        <v>103689.5604</v>
      </c>
      <c r="CT11" s="19">
        <v>62673.07</v>
      </c>
      <c r="CU11" s="42">
        <f t="shared" ref="CU11:CU14" si="35">+CT11/12*9</f>
        <v>47004.802500000005</v>
      </c>
      <c r="CV11" s="42">
        <v>31531.470399999998</v>
      </c>
      <c r="CW11" s="19">
        <v>6000</v>
      </c>
      <c r="CX11" s="42">
        <f t="shared" ref="CX11:CX14" si="36">+CW11/12*9</f>
        <v>4500</v>
      </c>
      <c r="CY11" s="42">
        <v>7595.3519999999999</v>
      </c>
      <c r="CZ11" s="19">
        <v>666.1</v>
      </c>
      <c r="DA11" s="42">
        <f t="shared" ref="DA11:DA14" si="37">+CZ11/12*9</f>
        <v>499.57499999999999</v>
      </c>
      <c r="DB11" s="42">
        <v>1107.6790000000001</v>
      </c>
      <c r="DC11" s="19">
        <v>0</v>
      </c>
      <c r="DD11" s="42">
        <f t="shared" ref="DD11:DD14" si="38">+DC11/12*9</f>
        <v>0</v>
      </c>
      <c r="DE11" s="42">
        <v>0</v>
      </c>
      <c r="DF11" s="19">
        <v>108045.442</v>
      </c>
      <c r="DG11" s="42">
        <f t="shared" ref="DG11:DG14" si="39">+DF11/12*9</f>
        <v>81034.0815</v>
      </c>
      <c r="DH11" s="42">
        <v>107777.163</v>
      </c>
      <c r="DI11" s="42">
        <v>0</v>
      </c>
      <c r="DJ11" s="19">
        <f t="shared" si="6"/>
        <v>2332182.0419999999</v>
      </c>
      <c r="DK11" s="42">
        <f t="shared" si="6"/>
        <v>1749136.5315000005</v>
      </c>
      <c r="DL11" s="42">
        <f t="shared" si="6"/>
        <v>1697452.1268</v>
      </c>
      <c r="DM11" s="19">
        <v>0</v>
      </c>
      <c r="DN11" s="42">
        <f t="shared" ref="DN11:DN14" si="40">+DM11/12*9</f>
        <v>0</v>
      </c>
      <c r="DO11" s="42">
        <v>0</v>
      </c>
      <c r="DP11" s="19">
        <v>391689.90700000001</v>
      </c>
      <c r="DQ11" s="42">
        <f t="shared" ref="DQ11:DQ14" si="41">+DP11/12*9</f>
        <v>293767.43025000003</v>
      </c>
      <c r="DR11" s="42">
        <v>366783.64399999997</v>
      </c>
      <c r="DS11" s="19">
        <v>0</v>
      </c>
      <c r="DT11" s="42">
        <f t="shared" ref="DT11:DT14" si="42">+DS11/12*9</f>
        <v>0</v>
      </c>
      <c r="DU11" s="42">
        <v>0</v>
      </c>
      <c r="DV11" s="19">
        <v>5000</v>
      </c>
      <c r="DW11" s="42">
        <f t="shared" ref="DW11:DW14" si="43">+DV11/12*9</f>
        <v>3750</v>
      </c>
      <c r="DX11" s="42">
        <v>0</v>
      </c>
      <c r="DY11" s="19">
        <v>0</v>
      </c>
      <c r="DZ11" s="42">
        <f t="shared" ref="DZ11:DZ14" si="44">+DY11/12*9</f>
        <v>0</v>
      </c>
      <c r="EA11" s="42">
        <v>0</v>
      </c>
      <c r="EB11" s="19">
        <v>441000</v>
      </c>
      <c r="EC11" s="42">
        <f t="shared" ref="EC11:EC14" si="45">+EB11/12*9</f>
        <v>330750</v>
      </c>
      <c r="ED11" s="42">
        <v>440212.97600000002</v>
      </c>
      <c r="EE11" s="42">
        <v>0</v>
      </c>
      <c r="EF11" s="19">
        <f t="shared" si="7"/>
        <v>837689.90700000001</v>
      </c>
      <c r="EG11" s="42">
        <f t="shared" si="7"/>
        <v>628267.43024999998</v>
      </c>
      <c r="EH11" s="42">
        <f>DO11+DR11+DU11+DX11+EA11+ED11+EE11</f>
        <v>806996.62</v>
      </c>
      <c r="EI11" s="24"/>
      <c r="EJ11" s="72"/>
      <c r="EK11" s="72"/>
      <c r="EL11" s="72"/>
      <c r="EN11" s="72">
        <f>+EM11/DJ11*100</f>
        <v>0</v>
      </c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</row>
    <row r="12" spans="1:254" ht="24" customHeight="1" x14ac:dyDescent="0.3">
      <c r="A12" s="17">
        <v>3</v>
      </c>
      <c r="B12" s="40" t="s">
        <v>57</v>
      </c>
      <c r="C12" s="41">
        <v>33917.214599999999</v>
      </c>
      <c r="D12" s="41">
        <v>1057.2941000000001</v>
      </c>
      <c r="E12" s="19">
        <f t="shared" si="0"/>
        <v>951507.35139999993</v>
      </c>
      <c r="F12" s="20">
        <f t="shared" si="0"/>
        <v>713630.5135499998</v>
      </c>
      <c r="G12" s="20">
        <f t="shared" si="0"/>
        <v>687970.46790000005</v>
      </c>
      <c r="H12" s="20">
        <f t="shared" si="8"/>
        <v>96.404295337323475</v>
      </c>
      <c r="I12" s="20">
        <f>G12/E12*100</f>
        <v>72.303221502992599</v>
      </c>
      <c r="J12" s="19">
        <f t="shared" si="1"/>
        <v>307439.40399999998</v>
      </c>
      <c r="K12" s="20">
        <f t="shared" si="1"/>
        <v>230579.55299999996</v>
      </c>
      <c r="L12" s="20">
        <f t="shared" si="1"/>
        <v>227642.02189999996</v>
      </c>
      <c r="M12" s="20">
        <f t="shared" si="9"/>
        <v>-2937.5310999999929</v>
      </c>
      <c r="N12" s="20">
        <f t="shared" si="10"/>
        <v>98.726022727609333</v>
      </c>
      <c r="O12" s="20">
        <f>L12/J12*100</f>
        <v>74.044517045706996</v>
      </c>
      <c r="P12" s="19">
        <f t="shared" si="2"/>
        <v>35437.699999999953</v>
      </c>
      <c r="Q12" s="20">
        <f t="shared" si="2"/>
        <v>26578.274999999965</v>
      </c>
      <c r="R12" s="20">
        <f>W12+AB12+AG12</f>
        <v>25723.187999999991</v>
      </c>
      <c r="S12" s="20">
        <f t="shared" si="11"/>
        <v>96.782759603473238</v>
      </c>
      <c r="T12" s="18">
        <f>R12/P12*100</f>
        <v>72.587069702604921</v>
      </c>
      <c r="U12" s="19">
        <v>0</v>
      </c>
      <c r="V12" s="42">
        <f t="shared" si="12"/>
        <v>0</v>
      </c>
      <c r="W12" s="42">
        <v>92.5</v>
      </c>
      <c r="X12" s="42" t="e">
        <f t="shared" si="13"/>
        <v>#DIV/0!</v>
      </c>
      <c r="Y12" s="42" t="e">
        <f t="shared" si="3"/>
        <v>#DIV/0!</v>
      </c>
      <c r="Z12" s="19">
        <v>5220</v>
      </c>
      <c r="AA12" s="42">
        <f t="shared" si="14"/>
        <v>3915</v>
      </c>
      <c r="AB12" s="42">
        <v>5516.1980000000003</v>
      </c>
      <c r="AC12" s="42">
        <f t="shared" si="4"/>
        <v>140.89905491698596</v>
      </c>
      <c r="AD12" s="42">
        <f t="shared" si="15"/>
        <v>105.67429118773947</v>
      </c>
      <c r="AE12" s="19">
        <v>30217.699999999953</v>
      </c>
      <c r="AF12" s="42">
        <f t="shared" si="16"/>
        <v>22663.274999999965</v>
      </c>
      <c r="AG12" s="42">
        <v>20114.489999999991</v>
      </c>
      <c r="AH12" s="42">
        <f>+AG12/AF12*100</f>
        <v>88.75367748041721</v>
      </c>
      <c r="AI12" s="42">
        <f>AG12/AE12*100</f>
        <v>66.565258110312897</v>
      </c>
      <c r="AJ12" s="19">
        <v>55961.599999999999</v>
      </c>
      <c r="AK12" s="42">
        <f t="shared" si="17"/>
        <v>41971.199999999997</v>
      </c>
      <c r="AL12" s="42">
        <v>45707.646000000001</v>
      </c>
      <c r="AM12" s="42">
        <f>+AL12/AK12*100</f>
        <v>108.90240450594695</v>
      </c>
      <c r="AN12" s="42">
        <f>AL12/AJ12*100</f>
        <v>81.67680337946021</v>
      </c>
      <c r="AO12" s="19">
        <v>4713.7</v>
      </c>
      <c r="AP12" s="42">
        <f t="shared" si="18"/>
        <v>3535.2750000000001</v>
      </c>
      <c r="AQ12" s="42">
        <v>3969.645</v>
      </c>
      <c r="AR12" s="42">
        <f>+AQ12/AP12*100</f>
        <v>112.2867386554087</v>
      </c>
      <c r="AS12" s="42">
        <f>AQ12/AO12*100</f>
        <v>84.21505399155653</v>
      </c>
      <c r="AT12" s="19">
        <v>400</v>
      </c>
      <c r="AU12" s="42">
        <f t="shared" si="19"/>
        <v>300</v>
      </c>
      <c r="AV12" s="42">
        <v>624.79999999999995</v>
      </c>
      <c r="AW12" s="42">
        <f>+AV12/AU12*100</f>
        <v>208.26666666666665</v>
      </c>
      <c r="AX12" s="42">
        <f>AV12/AT12*100</f>
        <v>156.19999999999999</v>
      </c>
      <c r="AY12" s="19">
        <v>0</v>
      </c>
      <c r="AZ12" s="42">
        <f t="shared" si="20"/>
        <v>0</v>
      </c>
      <c r="BA12" s="42">
        <v>0</v>
      </c>
      <c r="BB12" s="19">
        <v>0</v>
      </c>
      <c r="BC12" s="42">
        <f t="shared" si="21"/>
        <v>0</v>
      </c>
      <c r="BD12" s="42">
        <v>0</v>
      </c>
      <c r="BE12" s="19">
        <v>490624.6</v>
      </c>
      <c r="BF12" s="42">
        <f t="shared" si="22"/>
        <v>367968.44999999995</v>
      </c>
      <c r="BG12" s="42">
        <v>367968.5</v>
      </c>
      <c r="BH12" s="19">
        <v>1089.4000000000001</v>
      </c>
      <c r="BI12" s="42">
        <f t="shared" si="23"/>
        <v>817.05000000000007</v>
      </c>
      <c r="BJ12" s="42">
        <v>898.7</v>
      </c>
      <c r="BK12" s="19">
        <v>0</v>
      </c>
      <c r="BL12" s="42">
        <f t="shared" si="24"/>
        <v>0</v>
      </c>
      <c r="BM12" s="42">
        <v>0</v>
      </c>
      <c r="BN12" s="19">
        <v>0</v>
      </c>
      <c r="BO12" s="42">
        <f t="shared" si="25"/>
        <v>0</v>
      </c>
      <c r="BP12" s="42">
        <v>0</v>
      </c>
      <c r="BQ12" s="19">
        <f t="shared" si="5"/>
        <v>72828</v>
      </c>
      <c r="BR12" s="42">
        <f t="shared" si="5"/>
        <v>54621</v>
      </c>
      <c r="BS12" s="42">
        <f>BX12+CA12+CD12+CG12</f>
        <v>24382.328000000001</v>
      </c>
      <c r="BT12" s="42">
        <f t="shared" si="26"/>
        <v>44.639109500009155</v>
      </c>
      <c r="BU12" s="42">
        <f>BS12/BQ12*100</f>
        <v>33.479332125006863</v>
      </c>
      <c r="BV12" s="19">
        <v>69528</v>
      </c>
      <c r="BW12" s="42">
        <f t="shared" si="27"/>
        <v>52146</v>
      </c>
      <c r="BX12" s="42">
        <v>20656.067999999999</v>
      </c>
      <c r="BY12" s="19">
        <v>0</v>
      </c>
      <c r="BZ12" s="42">
        <f t="shared" si="28"/>
        <v>0</v>
      </c>
      <c r="CA12" s="42">
        <v>0</v>
      </c>
      <c r="CB12" s="19">
        <v>0</v>
      </c>
      <c r="CC12" s="42">
        <f t="shared" si="29"/>
        <v>0</v>
      </c>
      <c r="CD12" s="42">
        <v>0</v>
      </c>
      <c r="CE12" s="19">
        <v>3300</v>
      </c>
      <c r="CF12" s="42">
        <f t="shared" si="30"/>
        <v>2475</v>
      </c>
      <c r="CG12" s="42">
        <v>3726.26</v>
      </c>
      <c r="CH12" s="19">
        <v>0</v>
      </c>
      <c r="CI12" s="42">
        <f t="shared" si="31"/>
        <v>0</v>
      </c>
      <c r="CJ12" s="42">
        <v>0</v>
      </c>
      <c r="CK12" s="19">
        <v>1999</v>
      </c>
      <c r="CL12" s="42">
        <f t="shared" si="32"/>
        <v>1499.25</v>
      </c>
      <c r="CM12" s="42">
        <v>399.8</v>
      </c>
      <c r="CN12" s="19">
        <v>0</v>
      </c>
      <c r="CO12" s="42">
        <f t="shared" si="33"/>
        <v>0</v>
      </c>
      <c r="CP12" s="42">
        <v>44</v>
      </c>
      <c r="CQ12" s="19">
        <v>39362.1</v>
      </c>
      <c r="CR12" s="42">
        <f t="shared" si="34"/>
        <v>29521.574999999997</v>
      </c>
      <c r="CS12" s="42">
        <v>35006.942000000003</v>
      </c>
      <c r="CT12" s="19">
        <v>19112.099999999999</v>
      </c>
      <c r="CU12" s="42">
        <f t="shared" si="35"/>
        <v>14334.074999999999</v>
      </c>
      <c r="CV12" s="42">
        <v>10794.585999999999</v>
      </c>
      <c r="CW12" s="19">
        <v>900</v>
      </c>
      <c r="CX12" s="42">
        <f t="shared" si="36"/>
        <v>675</v>
      </c>
      <c r="CY12" s="42">
        <v>1582.9</v>
      </c>
      <c r="CZ12" s="19">
        <v>2000</v>
      </c>
      <c r="DA12" s="42">
        <f t="shared" si="37"/>
        <v>1500</v>
      </c>
      <c r="DB12" s="42">
        <v>3699.9998000000001</v>
      </c>
      <c r="DC12" s="19">
        <v>20000</v>
      </c>
      <c r="DD12" s="42">
        <f t="shared" si="38"/>
        <v>15000</v>
      </c>
      <c r="DE12" s="42">
        <v>8795.09</v>
      </c>
      <c r="DF12" s="19">
        <v>95836.304000000004</v>
      </c>
      <c r="DG12" s="42">
        <f t="shared" si="39"/>
        <v>71877.228000000003</v>
      </c>
      <c r="DH12" s="42">
        <v>86900.573099999994</v>
      </c>
      <c r="DI12" s="42">
        <v>0</v>
      </c>
      <c r="DJ12" s="19">
        <f t="shared" si="6"/>
        <v>821152.40399999998</v>
      </c>
      <c r="DK12" s="42">
        <f t="shared" si="6"/>
        <v>615864.30299999984</v>
      </c>
      <c r="DL12" s="42">
        <f t="shared" si="6"/>
        <v>605704.11190000002</v>
      </c>
      <c r="DM12" s="19">
        <v>0</v>
      </c>
      <c r="DN12" s="42">
        <f t="shared" si="40"/>
        <v>0</v>
      </c>
      <c r="DO12" s="42">
        <v>0</v>
      </c>
      <c r="DP12" s="19">
        <v>130354.9474</v>
      </c>
      <c r="DQ12" s="42">
        <f t="shared" si="41"/>
        <v>97766.210550000003</v>
      </c>
      <c r="DR12" s="42">
        <v>82266.356</v>
      </c>
      <c r="DS12" s="19">
        <v>0</v>
      </c>
      <c r="DT12" s="42">
        <f t="shared" si="42"/>
        <v>0</v>
      </c>
      <c r="DU12" s="42">
        <v>0</v>
      </c>
      <c r="DV12" s="19">
        <v>0</v>
      </c>
      <c r="DW12" s="42">
        <f t="shared" si="43"/>
        <v>0</v>
      </c>
      <c r="DX12" s="42">
        <v>0</v>
      </c>
      <c r="DY12" s="19">
        <v>0</v>
      </c>
      <c r="DZ12" s="42">
        <f t="shared" si="44"/>
        <v>0</v>
      </c>
      <c r="EA12" s="42">
        <v>0</v>
      </c>
      <c r="EB12" s="19">
        <v>95931.948999999993</v>
      </c>
      <c r="EC12" s="42">
        <f t="shared" si="45"/>
        <v>71948.961750000002</v>
      </c>
      <c r="ED12" s="42">
        <v>81270</v>
      </c>
      <c r="EE12" s="42">
        <v>0</v>
      </c>
      <c r="EF12" s="19">
        <f t="shared" si="7"/>
        <v>226286.8964</v>
      </c>
      <c r="EG12" s="42">
        <f t="shared" si="7"/>
        <v>169715.17230000001</v>
      </c>
      <c r="EH12" s="42">
        <f>DO12+DR12+DU12+DX12+EA12+ED12+EE12</f>
        <v>163536.356</v>
      </c>
      <c r="EI12" s="24"/>
      <c r="EJ12" s="72"/>
      <c r="EK12" s="72"/>
      <c r="EL12" s="72"/>
      <c r="EM12" s="72"/>
      <c r="EN12" s="72">
        <f>+EM12/DJ12*100</f>
        <v>0</v>
      </c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</row>
    <row r="13" spans="1:254" ht="24" customHeight="1" x14ac:dyDescent="0.3">
      <c r="A13" s="17">
        <v>4</v>
      </c>
      <c r="B13" s="40" t="s">
        <v>58</v>
      </c>
      <c r="C13" s="41">
        <v>237025.62719999999</v>
      </c>
      <c r="D13" s="41">
        <v>1088997.5411</v>
      </c>
      <c r="E13" s="19">
        <f t="shared" si="0"/>
        <v>4611142.5832000002</v>
      </c>
      <c r="F13" s="20">
        <f t="shared" si="0"/>
        <v>3458356.9374000002</v>
      </c>
      <c r="G13" s="20">
        <f t="shared" si="0"/>
        <v>3048856.0049999999</v>
      </c>
      <c r="H13" s="20">
        <f t="shared" si="8"/>
        <v>88.15909000104935</v>
      </c>
      <c r="I13" s="20">
        <f>G13/E13*100</f>
        <v>66.119317500787005</v>
      </c>
      <c r="J13" s="19">
        <f t="shared" si="1"/>
        <v>904623.31900000002</v>
      </c>
      <c r="K13" s="20">
        <f t="shared" si="1"/>
        <v>678467.48924999998</v>
      </c>
      <c r="L13" s="20">
        <f t="shared" si="1"/>
        <v>590664.40699999919</v>
      </c>
      <c r="M13" s="20">
        <f t="shared" si="9"/>
        <v>-87803.082250000793</v>
      </c>
      <c r="N13" s="20">
        <f t="shared" si="10"/>
        <v>87.058616125135018</v>
      </c>
      <c r="O13" s="20">
        <f>L13/J13*100</f>
        <v>65.293962093851263</v>
      </c>
      <c r="P13" s="19">
        <f t="shared" si="2"/>
        <v>159100</v>
      </c>
      <c r="Q13" s="20">
        <f t="shared" si="2"/>
        <v>119325</v>
      </c>
      <c r="R13" s="20">
        <f>W13+AB13+AG13</f>
        <v>52952.447999999276</v>
      </c>
      <c r="S13" s="20">
        <f t="shared" si="11"/>
        <v>44.376658705216236</v>
      </c>
      <c r="T13" s="18">
        <f>R13/P13*100</f>
        <v>33.282494028912183</v>
      </c>
      <c r="U13" s="19">
        <v>0</v>
      </c>
      <c r="V13" s="42">
        <f t="shared" si="12"/>
        <v>0</v>
      </c>
      <c r="W13" s="42">
        <v>131.191</v>
      </c>
      <c r="X13" s="42" t="e">
        <f t="shared" si="13"/>
        <v>#DIV/0!</v>
      </c>
      <c r="Y13" s="42" t="e">
        <f t="shared" si="3"/>
        <v>#DIV/0!</v>
      </c>
      <c r="Z13" s="19">
        <v>16650</v>
      </c>
      <c r="AA13" s="42">
        <f t="shared" si="14"/>
        <v>12487.5</v>
      </c>
      <c r="AB13" s="42">
        <v>11205.744000000001</v>
      </c>
      <c r="AC13" s="42">
        <f t="shared" si="4"/>
        <v>89.735687687687687</v>
      </c>
      <c r="AD13" s="42">
        <f t="shared" si="15"/>
        <v>67.301765765765765</v>
      </c>
      <c r="AE13" s="19">
        <v>142450</v>
      </c>
      <c r="AF13" s="42">
        <f t="shared" si="16"/>
        <v>106837.5</v>
      </c>
      <c r="AG13" s="42">
        <v>41615.512999999279</v>
      </c>
      <c r="AH13" s="42">
        <f>+AG13/AF13*100</f>
        <v>38.952159120158449</v>
      </c>
      <c r="AI13" s="42">
        <f>AG13/AE13*100</f>
        <v>29.214119340118831</v>
      </c>
      <c r="AJ13" s="19">
        <v>442300</v>
      </c>
      <c r="AK13" s="42">
        <f t="shared" si="17"/>
        <v>331725</v>
      </c>
      <c r="AL13" s="42">
        <v>297853.174</v>
      </c>
      <c r="AM13" s="42">
        <f>+AL13/AK13*100</f>
        <v>89.789185017710452</v>
      </c>
      <c r="AN13" s="42">
        <f>AL13/AJ13*100</f>
        <v>67.341888763282839</v>
      </c>
      <c r="AO13" s="19">
        <v>17110</v>
      </c>
      <c r="AP13" s="42">
        <f t="shared" si="18"/>
        <v>12832.5</v>
      </c>
      <c r="AQ13" s="42">
        <v>15859.945</v>
      </c>
      <c r="AR13" s="42">
        <f>+AQ13/AP13*100</f>
        <v>123.59201246834211</v>
      </c>
      <c r="AS13" s="42">
        <f>AQ13/AO13*100</f>
        <v>92.694009351256582</v>
      </c>
      <c r="AT13" s="19">
        <v>13000</v>
      </c>
      <c r="AU13" s="42">
        <f t="shared" si="19"/>
        <v>9750</v>
      </c>
      <c r="AV13" s="42">
        <v>13863.2</v>
      </c>
      <c r="AW13" s="42">
        <f>+AV13/AU13*100</f>
        <v>142.1866666666667</v>
      </c>
      <c r="AX13" s="42">
        <f>AV13/AT13*100</f>
        <v>106.64</v>
      </c>
      <c r="AY13" s="19">
        <v>0</v>
      </c>
      <c r="AZ13" s="42">
        <f t="shared" si="20"/>
        <v>0</v>
      </c>
      <c r="BA13" s="42">
        <v>0</v>
      </c>
      <c r="BB13" s="19">
        <v>0</v>
      </c>
      <c r="BC13" s="42">
        <f t="shared" si="21"/>
        <v>0</v>
      </c>
      <c r="BD13" s="42">
        <v>0</v>
      </c>
      <c r="BE13" s="19">
        <v>2680869.1</v>
      </c>
      <c r="BF13" s="42">
        <f t="shared" si="22"/>
        <v>2010651.825</v>
      </c>
      <c r="BG13" s="42">
        <v>2010651.8</v>
      </c>
      <c r="BH13" s="19">
        <v>3486.1</v>
      </c>
      <c r="BI13" s="42">
        <f t="shared" si="23"/>
        <v>2614.5749999999998</v>
      </c>
      <c r="BJ13" s="42">
        <v>2875.8</v>
      </c>
      <c r="BK13" s="19">
        <v>0</v>
      </c>
      <c r="BL13" s="42">
        <f t="shared" si="24"/>
        <v>0</v>
      </c>
      <c r="BM13" s="42">
        <v>0</v>
      </c>
      <c r="BN13" s="19">
        <v>0</v>
      </c>
      <c r="BO13" s="42">
        <f t="shared" si="25"/>
        <v>0</v>
      </c>
      <c r="BP13" s="42">
        <v>0</v>
      </c>
      <c r="BQ13" s="19">
        <f t="shared" si="5"/>
        <v>44174.400000000001</v>
      </c>
      <c r="BR13" s="42">
        <f t="shared" si="5"/>
        <v>33130.800000000003</v>
      </c>
      <c r="BS13" s="42">
        <f>BX13+CA13+CD13+CG13</f>
        <v>38118.362000000001</v>
      </c>
      <c r="BT13" s="42">
        <f t="shared" si="26"/>
        <v>115.05415504605985</v>
      </c>
      <c r="BU13" s="42">
        <f>BS13/BQ13*100</f>
        <v>86.290616284544896</v>
      </c>
      <c r="BV13" s="19">
        <v>33005</v>
      </c>
      <c r="BW13" s="42">
        <f t="shared" si="27"/>
        <v>24753.75</v>
      </c>
      <c r="BX13" s="42">
        <v>30960.916000000001</v>
      </c>
      <c r="BY13" s="19">
        <v>3330</v>
      </c>
      <c r="BZ13" s="42">
        <f t="shared" si="28"/>
        <v>2497.5</v>
      </c>
      <c r="CA13" s="42">
        <v>1009.437</v>
      </c>
      <c r="CB13" s="19">
        <v>0</v>
      </c>
      <c r="CC13" s="42">
        <f t="shared" si="29"/>
        <v>0</v>
      </c>
      <c r="CD13" s="42">
        <v>0</v>
      </c>
      <c r="CE13" s="19">
        <v>7839.4</v>
      </c>
      <c r="CF13" s="42">
        <f t="shared" si="30"/>
        <v>5879.5499999999993</v>
      </c>
      <c r="CG13" s="42">
        <v>6148.009</v>
      </c>
      <c r="CH13" s="19">
        <v>0</v>
      </c>
      <c r="CI13" s="42">
        <f t="shared" si="31"/>
        <v>0</v>
      </c>
      <c r="CJ13" s="42">
        <v>0</v>
      </c>
      <c r="CK13" s="19">
        <v>4454</v>
      </c>
      <c r="CL13" s="42">
        <f t="shared" si="32"/>
        <v>3340.5</v>
      </c>
      <c r="CM13" s="42">
        <v>3118.08</v>
      </c>
      <c r="CN13" s="19">
        <v>0</v>
      </c>
      <c r="CO13" s="42">
        <f t="shared" si="33"/>
        <v>0</v>
      </c>
      <c r="CP13" s="42">
        <v>1178.326</v>
      </c>
      <c r="CQ13" s="19">
        <v>159916.4</v>
      </c>
      <c r="CR13" s="42">
        <f t="shared" si="34"/>
        <v>119937.3</v>
      </c>
      <c r="CS13" s="42">
        <v>83232.741999999998</v>
      </c>
      <c r="CT13" s="19">
        <v>98469.6</v>
      </c>
      <c r="CU13" s="42">
        <f t="shared" si="35"/>
        <v>73852.200000000012</v>
      </c>
      <c r="CV13" s="42">
        <v>36925.360000000001</v>
      </c>
      <c r="CW13" s="19">
        <v>5000</v>
      </c>
      <c r="CX13" s="42">
        <f t="shared" si="36"/>
        <v>3750</v>
      </c>
      <c r="CY13" s="42">
        <v>17782.810000000001</v>
      </c>
      <c r="CZ13" s="19">
        <v>1000</v>
      </c>
      <c r="DA13" s="42">
        <f t="shared" si="37"/>
        <v>750</v>
      </c>
      <c r="DB13" s="42">
        <v>2095.2849999999999</v>
      </c>
      <c r="DC13" s="19">
        <v>0</v>
      </c>
      <c r="DD13" s="42">
        <f t="shared" si="38"/>
        <v>0</v>
      </c>
      <c r="DE13" s="42">
        <v>0</v>
      </c>
      <c r="DF13" s="19">
        <v>63022.519</v>
      </c>
      <c r="DG13" s="42">
        <f t="shared" si="39"/>
        <v>47266.88925</v>
      </c>
      <c r="DH13" s="42">
        <v>67728.115000000005</v>
      </c>
      <c r="DI13" s="42">
        <v>0</v>
      </c>
      <c r="DJ13" s="19">
        <f t="shared" si="6"/>
        <v>3593432.5189999999</v>
      </c>
      <c r="DK13" s="42">
        <f t="shared" si="6"/>
        <v>2695074.38925</v>
      </c>
      <c r="DL13" s="42">
        <f t="shared" si="6"/>
        <v>2607310.0869999998</v>
      </c>
      <c r="DM13" s="19">
        <v>0</v>
      </c>
      <c r="DN13" s="42">
        <f t="shared" si="40"/>
        <v>0</v>
      </c>
      <c r="DO13" s="42">
        <v>0</v>
      </c>
      <c r="DP13" s="19">
        <v>1017710.0642</v>
      </c>
      <c r="DQ13" s="42">
        <f t="shared" si="41"/>
        <v>763282.54814999993</v>
      </c>
      <c r="DR13" s="42">
        <v>440440.91800000001</v>
      </c>
      <c r="DS13" s="19">
        <v>0</v>
      </c>
      <c r="DT13" s="42">
        <f t="shared" si="42"/>
        <v>0</v>
      </c>
      <c r="DU13" s="42">
        <v>0</v>
      </c>
      <c r="DV13" s="19">
        <v>0</v>
      </c>
      <c r="DW13" s="42">
        <f t="shared" si="43"/>
        <v>0</v>
      </c>
      <c r="DX13" s="42">
        <v>1105</v>
      </c>
      <c r="DY13" s="19">
        <v>0</v>
      </c>
      <c r="DZ13" s="42">
        <f t="shared" si="44"/>
        <v>0</v>
      </c>
      <c r="EA13" s="42">
        <v>0</v>
      </c>
      <c r="EB13" s="19">
        <v>581038</v>
      </c>
      <c r="EC13" s="42">
        <f t="shared" si="45"/>
        <v>435778.5</v>
      </c>
      <c r="ED13" s="42">
        <v>162240.35370000001</v>
      </c>
      <c r="EE13" s="42">
        <v>0</v>
      </c>
      <c r="EF13" s="19">
        <f t="shared" si="7"/>
        <v>1598748.0641999999</v>
      </c>
      <c r="EG13" s="42">
        <f t="shared" si="7"/>
        <v>1199061.0481499999</v>
      </c>
      <c r="EH13" s="42">
        <f>DO13+DR13+DU13+DX13+EA13+ED13+EE13</f>
        <v>603786.27170000004</v>
      </c>
      <c r="EI13" s="24"/>
      <c r="EJ13" s="72"/>
      <c r="EK13" s="72"/>
      <c r="EL13" s="72"/>
      <c r="EM13" s="72"/>
      <c r="EN13" s="72">
        <f>+EM13/DJ13*100</f>
        <v>0</v>
      </c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</row>
    <row r="14" spans="1:254" ht="24" customHeight="1" x14ac:dyDescent="0.3">
      <c r="A14" s="17">
        <v>5</v>
      </c>
      <c r="B14" s="40" t="s">
        <v>59</v>
      </c>
      <c r="C14" s="41">
        <v>14213.669599999999</v>
      </c>
      <c r="D14" s="41">
        <v>52003.305200000003</v>
      </c>
      <c r="E14" s="19">
        <f t="shared" si="0"/>
        <v>1940934.1000000003</v>
      </c>
      <c r="F14" s="20">
        <f t="shared" si="0"/>
        <v>1455700.5749999997</v>
      </c>
      <c r="G14" s="20">
        <f t="shared" si="0"/>
        <v>1403230.3541000001</v>
      </c>
      <c r="H14" s="20">
        <f t="shared" si="8"/>
        <v>96.395534782281743</v>
      </c>
      <c r="I14" s="20">
        <f>G14/E14*100</f>
        <v>72.296651086711279</v>
      </c>
      <c r="J14" s="19">
        <f t="shared" si="1"/>
        <v>510053.5</v>
      </c>
      <c r="K14" s="20">
        <f t="shared" si="1"/>
        <v>382540.125</v>
      </c>
      <c r="L14" s="20">
        <f t="shared" si="1"/>
        <v>440960.79410000012</v>
      </c>
      <c r="M14" s="20">
        <f t="shared" si="9"/>
        <v>58420.669100000116</v>
      </c>
      <c r="N14" s="20">
        <f t="shared" si="10"/>
        <v>115.27177550328874</v>
      </c>
      <c r="O14" s="20">
        <f>L14/J14*100</f>
        <v>86.453831627466542</v>
      </c>
      <c r="P14" s="19">
        <f t="shared" si="2"/>
        <v>108343.4</v>
      </c>
      <c r="Q14" s="20">
        <f t="shared" si="2"/>
        <v>81257.55</v>
      </c>
      <c r="R14" s="20">
        <f>W14+AB14+AG14</f>
        <v>62698.909000000087</v>
      </c>
      <c r="S14" s="20">
        <f t="shared" si="11"/>
        <v>77.160717988667002</v>
      </c>
      <c r="T14" s="18">
        <f>R14/P14*100</f>
        <v>57.870538491500255</v>
      </c>
      <c r="U14" s="19">
        <v>8100</v>
      </c>
      <c r="V14" s="42">
        <f t="shared" si="12"/>
        <v>6075</v>
      </c>
      <c r="W14" s="42">
        <v>19464.518</v>
      </c>
      <c r="X14" s="42">
        <f t="shared" si="13"/>
        <v>320.40358847736627</v>
      </c>
      <c r="Y14" s="42">
        <f t="shared" si="3"/>
        <v>240.3026913580247</v>
      </c>
      <c r="Z14" s="19">
        <v>23543.4</v>
      </c>
      <c r="AA14" s="42">
        <f t="shared" si="14"/>
        <v>17657.55</v>
      </c>
      <c r="AB14" s="42">
        <v>8092.1719999999996</v>
      </c>
      <c r="AC14" s="42">
        <f t="shared" si="4"/>
        <v>45.828396351702246</v>
      </c>
      <c r="AD14" s="42">
        <f t="shared" si="15"/>
        <v>34.371297263776682</v>
      </c>
      <c r="AE14" s="19">
        <v>76700</v>
      </c>
      <c r="AF14" s="42">
        <f t="shared" si="16"/>
        <v>57525</v>
      </c>
      <c r="AG14" s="42">
        <v>35142.219000000085</v>
      </c>
      <c r="AH14" s="42">
        <f>+AG14/AF14*100</f>
        <v>61.09034159061293</v>
      </c>
      <c r="AI14" s="42">
        <f>AG14/AE14*100</f>
        <v>45.817756192959692</v>
      </c>
      <c r="AJ14" s="19">
        <v>270000</v>
      </c>
      <c r="AK14" s="42">
        <f t="shared" si="17"/>
        <v>202500</v>
      </c>
      <c r="AL14" s="42">
        <v>235667.85200000001</v>
      </c>
      <c r="AM14" s="42">
        <f>+AL14/AK14*100</f>
        <v>116.37918617283951</v>
      </c>
      <c r="AN14" s="42">
        <f>AL14/AJ14*100</f>
        <v>87.284389629629629</v>
      </c>
      <c r="AO14" s="19">
        <v>9700</v>
      </c>
      <c r="AP14" s="42">
        <f t="shared" si="18"/>
        <v>7275</v>
      </c>
      <c r="AQ14" s="42">
        <v>8577.2900000000009</v>
      </c>
      <c r="AR14" s="42">
        <f>+AQ14/AP14*100</f>
        <v>117.90089347079038</v>
      </c>
      <c r="AS14" s="42">
        <f>AQ14/AO14*100</f>
        <v>88.425670103092784</v>
      </c>
      <c r="AT14" s="19">
        <v>13000</v>
      </c>
      <c r="AU14" s="42">
        <f t="shared" si="19"/>
        <v>9750</v>
      </c>
      <c r="AV14" s="42">
        <v>10895.4</v>
      </c>
      <c r="AW14" s="42">
        <f>+AV14/AU14*100</f>
        <v>111.7476923076923</v>
      </c>
      <c r="AX14" s="42">
        <f>AV14/AT14*100</f>
        <v>83.810769230769239</v>
      </c>
      <c r="AY14" s="19">
        <v>0</v>
      </c>
      <c r="AZ14" s="42">
        <f t="shared" si="20"/>
        <v>0</v>
      </c>
      <c r="BA14" s="42">
        <v>0</v>
      </c>
      <c r="BB14" s="19">
        <v>0</v>
      </c>
      <c r="BC14" s="42">
        <f t="shared" si="21"/>
        <v>0</v>
      </c>
      <c r="BD14" s="42">
        <v>0</v>
      </c>
      <c r="BE14" s="19">
        <v>914256.6</v>
      </c>
      <c r="BF14" s="42">
        <f t="shared" si="22"/>
        <v>685692.45000000007</v>
      </c>
      <c r="BG14" s="42">
        <v>685692.5</v>
      </c>
      <c r="BH14" s="19">
        <v>2396.8000000000002</v>
      </c>
      <c r="BI14" s="42">
        <f t="shared" si="23"/>
        <v>1797.6000000000001</v>
      </c>
      <c r="BJ14" s="42">
        <v>1977.2</v>
      </c>
      <c r="BK14" s="19">
        <v>0</v>
      </c>
      <c r="BL14" s="42">
        <f t="shared" si="24"/>
        <v>0</v>
      </c>
      <c r="BM14" s="42">
        <v>0</v>
      </c>
      <c r="BN14" s="19">
        <v>0</v>
      </c>
      <c r="BO14" s="42">
        <f t="shared" si="25"/>
        <v>0</v>
      </c>
      <c r="BP14" s="42">
        <v>0</v>
      </c>
      <c r="BQ14" s="19">
        <f t="shared" si="5"/>
        <v>23400</v>
      </c>
      <c r="BR14" s="42">
        <f t="shared" si="5"/>
        <v>17550</v>
      </c>
      <c r="BS14" s="42">
        <f>BX14+CA14+CD14+CG14</f>
        <v>25626.272700000001</v>
      </c>
      <c r="BT14" s="42">
        <f t="shared" si="26"/>
        <v>146.01864786324788</v>
      </c>
      <c r="BU14" s="42">
        <f>BS14/BQ14*100</f>
        <v>109.5139858974359</v>
      </c>
      <c r="BV14" s="19">
        <v>11200</v>
      </c>
      <c r="BW14" s="42">
        <f t="shared" si="27"/>
        <v>8400</v>
      </c>
      <c r="BX14" s="42">
        <v>10687.277400000001</v>
      </c>
      <c r="BY14" s="19">
        <v>5540</v>
      </c>
      <c r="BZ14" s="42">
        <f t="shared" si="28"/>
        <v>4155</v>
      </c>
      <c r="CA14" s="42">
        <v>10766.99</v>
      </c>
      <c r="CB14" s="19">
        <v>3100</v>
      </c>
      <c r="CC14" s="42">
        <f t="shared" si="29"/>
        <v>2325</v>
      </c>
      <c r="CD14" s="42">
        <v>1266.337</v>
      </c>
      <c r="CE14" s="19">
        <v>3560</v>
      </c>
      <c r="CF14" s="42">
        <f t="shared" si="30"/>
        <v>2670</v>
      </c>
      <c r="CG14" s="42">
        <v>2905.6682999999998</v>
      </c>
      <c r="CH14" s="19">
        <v>0</v>
      </c>
      <c r="CI14" s="42">
        <f t="shared" si="31"/>
        <v>0</v>
      </c>
      <c r="CJ14" s="42">
        <v>0</v>
      </c>
      <c r="CK14" s="19">
        <v>2227.1999999999998</v>
      </c>
      <c r="CL14" s="42">
        <f t="shared" si="32"/>
        <v>1670.3999999999999</v>
      </c>
      <c r="CM14" s="42">
        <v>890.86</v>
      </c>
      <c r="CN14" s="19">
        <v>0</v>
      </c>
      <c r="CO14" s="42">
        <f t="shared" si="33"/>
        <v>0</v>
      </c>
      <c r="CP14" s="42">
        <v>0</v>
      </c>
      <c r="CQ14" s="19">
        <v>37800</v>
      </c>
      <c r="CR14" s="42">
        <f t="shared" si="34"/>
        <v>28350</v>
      </c>
      <c r="CS14" s="42">
        <v>27468.297299999998</v>
      </c>
      <c r="CT14" s="19">
        <v>30000</v>
      </c>
      <c r="CU14" s="42">
        <f t="shared" si="35"/>
        <v>22500</v>
      </c>
      <c r="CV14" s="42">
        <v>22380.1973</v>
      </c>
      <c r="CW14" s="19">
        <v>2000</v>
      </c>
      <c r="CX14" s="42">
        <f t="shared" si="36"/>
        <v>1500</v>
      </c>
      <c r="CY14" s="42">
        <v>19460.489099999999</v>
      </c>
      <c r="CZ14" s="19">
        <v>0</v>
      </c>
      <c r="DA14" s="42">
        <f t="shared" si="37"/>
        <v>0</v>
      </c>
      <c r="DB14" s="42">
        <v>537</v>
      </c>
      <c r="DC14" s="19">
        <v>0</v>
      </c>
      <c r="DD14" s="42">
        <f t="shared" si="38"/>
        <v>0</v>
      </c>
      <c r="DE14" s="42">
        <v>0</v>
      </c>
      <c r="DF14" s="19">
        <v>45810.1</v>
      </c>
      <c r="DG14" s="42">
        <f t="shared" si="39"/>
        <v>34357.574999999997</v>
      </c>
      <c r="DH14" s="42">
        <v>50029.284</v>
      </c>
      <c r="DI14" s="42">
        <v>0</v>
      </c>
      <c r="DJ14" s="19">
        <f t="shared" si="6"/>
        <v>1428934.1</v>
      </c>
      <c r="DK14" s="42">
        <f t="shared" si="6"/>
        <v>1071700.575</v>
      </c>
      <c r="DL14" s="42">
        <f t="shared" si="6"/>
        <v>1129521.3541000001</v>
      </c>
      <c r="DM14" s="19">
        <v>12000</v>
      </c>
      <c r="DN14" s="42">
        <f t="shared" si="40"/>
        <v>9000</v>
      </c>
      <c r="DO14" s="42">
        <v>0</v>
      </c>
      <c r="DP14" s="19">
        <v>500000</v>
      </c>
      <c r="DQ14" s="42">
        <f t="shared" si="41"/>
        <v>375000</v>
      </c>
      <c r="DR14" s="42">
        <v>273709</v>
      </c>
      <c r="DS14" s="19">
        <v>0</v>
      </c>
      <c r="DT14" s="42">
        <f t="shared" si="42"/>
        <v>0</v>
      </c>
      <c r="DU14" s="42">
        <v>0</v>
      </c>
      <c r="DV14" s="19">
        <v>0</v>
      </c>
      <c r="DW14" s="42">
        <f t="shared" si="43"/>
        <v>0</v>
      </c>
      <c r="DX14" s="42">
        <v>0</v>
      </c>
      <c r="DY14" s="19">
        <v>0</v>
      </c>
      <c r="DZ14" s="42">
        <f t="shared" si="44"/>
        <v>0</v>
      </c>
      <c r="EA14" s="42">
        <v>0</v>
      </c>
      <c r="EB14" s="19">
        <v>254196.8</v>
      </c>
      <c r="EC14" s="42">
        <f t="shared" si="45"/>
        <v>190647.59999999998</v>
      </c>
      <c r="ED14" s="42">
        <v>141941.52340000001</v>
      </c>
      <c r="EE14" s="42">
        <v>0</v>
      </c>
      <c r="EF14" s="19">
        <f t="shared" si="7"/>
        <v>766196.8</v>
      </c>
      <c r="EG14" s="42">
        <f t="shared" si="7"/>
        <v>574647.6</v>
      </c>
      <c r="EH14" s="42">
        <f>DO14+DR14+DU14+DX14+EA14+ED14+EE14</f>
        <v>415650.52340000001</v>
      </c>
      <c r="EI14" s="24"/>
      <c r="EJ14" s="72"/>
      <c r="EK14" s="72"/>
      <c r="EL14" s="72"/>
      <c r="EM14" s="72"/>
      <c r="EN14" s="72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</row>
    <row r="15" spans="1:254" x14ac:dyDescent="0.3">
      <c r="A15" s="17"/>
      <c r="B15" s="50"/>
      <c r="C15" s="35"/>
      <c r="D15" s="26"/>
      <c r="E15" s="42"/>
      <c r="F15" s="42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18"/>
      <c r="U15" s="21"/>
      <c r="V15" s="21"/>
      <c r="W15" s="37"/>
      <c r="X15" s="42"/>
      <c r="Y15" s="42"/>
      <c r="Z15" s="27"/>
      <c r="AA15" s="20"/>
      <c r="AB15" s="37"/>
      <c r="AC15" s="42"/>
      <c r="AD15" s="42"/>
      <c r="AE15" s="18"/>
      <c r="AF15" s="20"/>
      <c r="AG15" s="37"/>
      <c r="AH15" s="42"/>
      <c r="AI15" s="18"/>
      <c r="AJ15" s="21"/>
      <c r="AK15" s="20"/>
      <c r="AL15" s="37"/>
      <c r="AM15" s="42"/>
      <c r="AN15" s="18"/>
      <c r="AO15" s="21"/>
      <c r="AP15" s="20"/>
      <c r="AQ15" s="37"/>
      <c r="AR15" s="42"/>
      <c r="AS15" s="18"/>
      <c r="AT15" s="23"/>
      <c r="AU15" s="20"/>
      <c r="AV15" s="20"/>
      <c r="AW15" s="42"/>
      <c r="AX15" s="18"/>
      <c r="AY15" s="22"/>
      <c r="AZ15" s="20"/>
      <c r="BA15" s="18"/>
      <c r="BB15" s="18"/>
      <c r="BC15" s="20"/>
      <c r="BD15" s="18"/>
      <c r="BE15" s="18"/>
      <c r="BF15" s="20"/>
      <c r="BG15" s="37"/>
      <c r="BH15" s="21"/>
      <c r="BI15" s="20"/>
      <c r="BJ15" s="18"/>
      <c r="BK15" s="18"/>
      <c r="BL15" s="20"/>
      <c r="BM15" s="18"/>
      <c r="BN15" s="18"/>
      <c r="BO15" s="20"/>
      <c r="BP15" s="18"/>
      <c r="BQ15" s="20"/>
      <c r="BR15" s="20"/>
      <c r="BS15" s="20"/>
      <c r="BT15" s="42"/>
      <c r="BU15" s="18"/>
      <c r="BV15" s="21"/>
      <c r="BW15" s="20"/>
      <c r="BX15" s="37"/>
      <c r="BY15" s="18"/>
      <c r="BZ15" s="20"/>
      <c r="CA15" s="20"/>
      <c r="CB15" s="18"/>
      <c r="CC15" s="20"/>
      <c r="CD15" s="18"/>
      <c r="CE15" s="21"/>
      <c r="CF15" s="20"/>
      <c r="CG15" s="37"/>
      <c r="CH15" s="18"/>
      <c r="CI15" s="20"/>
      <c r="CJ15" s="18"/>
      <c r="CK15" s="18"/>
      <c r="CL15" s="20"/>
      <c r="CM15" s="18"/>
      <c r="CN15" s="21"/>
      <c r="CO15" s="20"/>
      <c r="CP15" s="37"/>
      <c r="CQ15" s="21"/>
      <c r="CR15" s="20"/>
      <c r="CS15" s="37"/>
      <c r="CT15" s="38"/>
      <c r="CU15" s="20"/>
      <c r="CV15" s="37"/>
      <c r="CW15" s="21"/>
      <c r="CX15" s="20"/>
      <c r="CY15" s="37"/>
      <c r="CZ15" s="18"/>
      <c r="DA15" s="20"/>
      <c r="DB15" s="18"/>
      <c r="DC15" s="18"/>
      <c r="DD15" s="20"/>
      <c r="DE15" s="18"/>
      <c r="DF15" s="18"/>
      <c r="DG15" s="20"/>
      <c r="DH15" s="38"/>
      <c r="DI15" s="20"/>
      <c r="DJ15" s="20"/>
      <c r="DK15" s="20"/>
      <c r="DL15" s="20"/>
      <c r="DM15" s="18"/>
      <c r="DN15" s="20"/>
      <c r="DO15" s="18"/>
      <c r="DP15" s="18"/>
      <c r="DQ15" s="20"/>
      <c r="DR15" s="18"/>
      <c r="DS15" s="18"/>
      <c r="DT15" s="20"/>
      <c r="DU15" s="18"/>
      <c r="DV15" s="18"/>
      <c r="DW15" s="20"/>
      <c r="DX15" s="18"/>
      <c r="DY15" s="18"/>
      <c r="DZ15" s="20"/>
      <c r="EA15" s="18"/>
      <c r="EB15" s="39"/>
      <c r="EC15" s="20"/>
      <c r="ED15" s="20"/>
      <c r="EE15" s="20"/>
      <c r="EF15" s="20"/>
      <c r="EG15" s="20"/>
      <c r="EH15" s="20"/>
      <c r="EI15" s="24"/>
      <c r="EJ15" s="72"/>
      <c r="EK15" s="72"/>
      <c r="EL15" s="72"/>
      <c r="EM15" s="72"/>
      <c r="EN15" s="72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</row>
    <row r="16" spans="1:254" x14ac:dyDescent="0.3">
      <c r="A16" s="17"/>
      <c r="B16" s="50"/>
      <c r="C16" s="35"/>
      <c r="D16" s="26"/>
      <c r="E16" s="42"/>
      <c r="F16" s="42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18"/>
      <c r="U16" s="21"/>
      <c r="V16" s="21"/>
      <c r="W16" s="20"/>
      <c r="X16" s="42"/>
      <c r="Y16" s="42"/>
      <c r="Z16" s="27"/>
      <c r="AA16" s="20"/>
      <c r="AB16" s="20"/>
      <c r="AC16" s="42"/>
      <c r="AD16" s="42"/>
      <c r="AE16" s="18"/>
      <c r="AF16" s="20"/>
      <c r="AG16" s="18"/>
      <c r="AH16" s="42"/>
      <c r="AI16" s="18"/>
      <c r="AJ16" s="21"/>
      <c r="AK16" s="20"/>
      <c r="AL16" s="20"/>
      <c r="AM16" s="42"/>
      <c r="AN16" s="18"/>
      <c r="AO16" s="21"/>
      <c r="AP16" s="20"/>
      <c r="AQ16" s="20"/>
      <c r="AR16" s="42"/>
      <c r="AS16" s="18"/>
      <c r="AT16" s="23"/>
      <c r="AU16" s="20"/>
      <c r="AV16" s="20"/>
      <c r="AW16" s="42"/>
      <c r="AX16" s="18"/>
      <c r="AY16" s="22"/>
      <c r="AZ16" s="20"/>
      <c r="BA16" s="18"/>
      <c r="BB16" s="18"/>
      <c r="BC16" s="20"/>
      <c r="BD16" s="18"/>
      <c r="BE16" s="18"/>
      <c r="BF16" s="20"/>
      <c r="BG16" s="18"/>
      <c r="BH16" s="21"/>
      <c r="BI16" s="20"/>
      <c r="BJ16" s="18"/>
      <c r="BK16" s="18"/>
      <c r="BL16" s="20"/>
      <c r="BM16" s="18"/>
      <c r="BN16" s="18"/>
      <c r="BO16" s="20"/>
      <c r="BP16" s="18"/>
      <c r="BQ16" s="20"/>
      <c r="BR16" s="20"/>
      <c r="BS16" s="20"/>
      <c r="BT16" s="42"/>
      <c r="BU16" s="18"/>
      <c r="BV16" s="21"/>
      <c r="BW16" s="20"/>
      <c r="BX16" s="20"/>
      <c r="BY16" s="18"/>
      <c r="BZ16" s="20"/>
      <c r="CA16" s="20"/>
      <c r="CB16" s="18"/>
      <c r="CC16" s="20"/>
      <c r="CD16" s="18"/>
      <c r="CE16" s="21"/>
      <c r="CF16" s="20"/>
      <c r="CG16" s="18"/>
      <c r="CH16" s="18"/>
      <c r="CI16" s="20"/>
      <c r="CJ16" s="18"/>
      <c r="CK16" s="18"/>
      <c r="CL16" s="20"/>
      <c r="CM16" s="18"/>
      <c r="CN16" s="21"/>
      <c r="CO16" s="20"/>
      <c r="CP16" s="18"/>
      <c r="CQ16" s="21"/>
      <c r="CR16" s="20"/>
      <c r="CS16" s="18"/>
      <c r="CT16" s="35"/>
      <c r="CU16" s="20"/>
      <c r="CV16" s="18"/>
      <c r="CW16" s="21"/>
      <c r="CX16" s="20"/>
      <c r="CY16" s="18"/>
      <c r="CZ16" s="18"/>
      <c r="DA16" s="20"/>
      <c r="DB16" s="18"/>
      <c r="DC16" s="18"/>
      <c r="DD16" s="20"/>
      <c r="DE16" s="18"/>
      <c r="DF16" s="18"/>
      <c r="DG16" s="20"/>
      <c r="DH16" s="20"/>
      <c r="DI16" s="20"/>
      <c r="DJ16" s="20"/>
      <c r="DK16" s="20"/>
      <c r="DL16" s="20"/>
      <c r="DM16" s="18"/>
      <c r="DN16" s="20"/>
      <c r="DO16" s="18"/>
      <c r="DP16" s="18"/>
      <c r="DQ16" s="20"/>
      <c r="DR16" s="18"/>
      <c r="DS16" s="18"/>
      <c r="DT16" s="20"/>
      <c r="DU16" s="18"/>
      <c r="DV16" s="18"/>
      <c r="DW16" s="20"/>
      <c r="DX16" s="18"/>
      <c r="DY16" s="18"/>
      <c r="DZ16" s="20"/>
      <c r="EA16" s="18"/>
      <c r="EB16" s="39"/>
      <c r="EC16" s="20"/>
      <c r="ED16" s="20"/>
      <c r="EE16" s="20"/>
      <c r="EF16" s="20"/>
      <c r="EG16" s="20"/>
      <c r="EH16" s="20"/>
      <c r="EI16" s="24"/>
      <c r="EJ16" s="72"/>
      <c r="EK16" s="72"/>
      <c r="EL16" s="72"/>
      <c r="EM16" s="72"/>
      <c r="EN16" s="72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</row>
    <row r="17" spans="1:254" x14ac:dyDescent="0.3">
      <c r="A17" s="17"/>
      <c r="B17" s="36" t="s">
        <v>50</v>
      </c>
      <c r="C17" s="28">
        <f>SUM(C10:C16)</f>
        <v>328271.64809999999</v>
      </c>
      <c r="D17" s="28">
        <f>SUM(D10:D16)</f>
        <v>1505913.2455</v>
      </c>
      <c r="E17" s="28">
        <f>SUM(E10:E16)</f>
        <v>14737082.127600001</v>
      </c>
      <c r="F17" s="28">
        <f>SUM(F10:F16)</f>
        <v>11052811.595699999</v>
      </c>
      <c r="G17" s="28">
        <f>SUM(G10:G16)</f>
        <v>9213140.2476000004</v>
      </c>
      <c r="H17" s="28">
        <f t="shared" si="8"/>
        <v>83.355625560326146</v>
      </c>
      <c r="I17" s="28">
        <f>G17/E17*100</f>
        <v>62.516719170244592</v>
      </c>
      <c r="J17" s="28">
        <f>SUM(J10:J16)</f>
        <v>3590158.4090000009</v>
      </c>
      <c r="K17" s="28">
        <f>SUM(K10:K16)</f>
        <v>2692618.8067500005</v>
      </c>
      <c r="L17" s="28">
        <f>SUM(L10:L16)</f>
        <v>2693127.2825999991</v>
      </c>
      <c r="M17" s="28">
        <f t="shared" si="9"/>
        <v>508.47584999864921</v>
      </c>
      <c r="N17" s="28">
        <f t="shared" si="10"/>
        <v>100.01888406367524</v>
      </c>
      <c r="O17" s="28">
        <f>L17/J17*100</f>
        <v>75.014163047756426</v>
      </c>
      <c r="P17" s="28">
        <f>SUM(P10:P16)</f>
        <v>523510.03000000038</v>
      </c>
      <c r="Q17" s="28">
        <f>SUM(Q10:Q16)</f>
        <v>392632.52250000025</v>
      </c>
      <c r="R17" s="28">
        <f>SUM(R10:R16)</f>
        <v>253697.75059999921</v>
      </c>
      <c r="S17" s="28">
        <f t="shared" si="11"/>
        <v>64.614553319382523</v>
      </c>
      <c r="T17" s="28">
        <f>R17/P17*100</f>
        <v>48.460914989536889</v>
      </c>
      <c r="U17" s="28">
        <f>SUM(U10:U16)</f>
        <v>23164.400000000001</v>
      </c>
      <c r="V17" s="28">
        <f>SUM(V10:V16)</f>
        <v>17373.3</v>
      </c>
      <c r="W17" s="28">
        <f>SUM(W10:W16)</f>
        <v>28525.972800000003</v>
      </c>
      <c r="X17" s="28">
        <f t="shared" si="13"/>
        <v>164.19432577575938</v>
      </c>
      <c r="Y17" s="28">
        <f t="shared" si="3"/>
        <v>123.14574433181953</v>
      </c>
      <c r="Z17" s="28">
        <f>SUM(Z10:Z16)</f>
        <v>150615.70000000001</v>
      </c>
      <c r="AA17" s="28">
        <f>SUM(AA10:AA16)</f>
        <v>112961.77500000001</v>
      </c>
      <c r="AB17" s="28">
        <f>SUM(AB10:AB16)</f>
        <v>65451.277399999992</v>
      </c>
      <c r="AC17" s="28">
        <f t="shared" si="4"/>
        <v>57.941084406649935</v>
      </c>
      <c r="AD17" s="42">
        <f t="shared" si="15"/>
        <v>43.455813304987451</v>
      </c>
      <c r="AE17" s="28">
        <f>SUM(AE10:AE16)</f>
        <v>349729.9300000004</v>
      </c>
      <c r="AF17" s="28">
        <f>SUM(AF10:AF16)</f>
        <v>262297.4475000003</v>
      </c>
      <c r="AG17" s="28">
        <f>SUM(AG10:AG16)</f>
        <v>159720.50039999926</v>
      </c>
      <c r="AH17" s="28">
        <f>+AG17/AF17*100</f>
        <v>60.892891609247968</v>
      </c>
      <c r="AI17" s="28">
        <f>AG17/AE17*100</f>
        <v>45.669668706935973</v>
      </c>
      <c r="AJ17" s="28">
        <f>SUM(AJ10:AJ16)</f>
        <v>1263678.2000000002</v>
      </c>
      <c r="AK17" s="28">
        <f>SUM(AK10:AK16)</f>
        <v>947758.65</v>
      </c>
      <c r="AL17" s="28">
        <f>SUM(AL10:AL16)</f>
        <v>964836.86360000004</v>
      </c>
      <c r="AM17" s="28">
        <f>+AL17/AK17*100</f>
        <v>101.80195808289379</v>
      </c>
      <c r="AN17" s="28">
        <f>AL17/AJ17*100</f>
        <v>76.351468562170339</v>
      </c>
      <c r="AO17" s="28">
        <f>SUM(AO10:AO16)</f>
        <v>45792.5</v>
      </c>
      <c r="AP17" s="28">
        <f>SUM(AP10:AP16)</f>
        <v>34344.375</v>
      </c>
      <c r="AQ17" s="28">
        <f>SUM(AQ10:AQ16)</f>
        <v>39080.845600000001</v>
      </c>
      <c r="AR17" s="28">
        <f>+AQ17/AP17*100</f>
        <v>113.79111018907754</v>
      </c>
      <c r="AS17" s="28">
        <f>AQ17/AO17*100</f>
        <v>85.343332641808161</v>
      </c>
      <c r="AT17" s="28">
        <f>SUM(AT10:AT16)</f>
        <v>45600</v>
      </c>
      <c r="AU17" s="28">
        <f>SUM(AU10:AU16)</f>
        <v>34200</v>
      </c>
      <c r="AV17" s="28">
        <f>SUM(AV10:AV16)</f>
        <v>41610.300000000003</v>
      </c>
      <c r="AW17" s="28">
        <f>+AV17/AU17*100</f>
        <v>121.66754385964913</v>
      </c>
      <c r="AX17" s="28">
        <f>AV17/AT17*100</f>
        <v>91.250657894736847</v>
      </c>
      <c r="AY17" s="28">
        <f t="shared" ref="AY17:BS17" si="46">SUM(AY10:AY16)</f>
        <v>0</v>
      </c>
      <c r="AZ17" s="28">
        <f t="shared" si="46"/>
        <v>0</v>
      </c>
      <c r="BA17" s="28">
        <f t="shared" si="46"/>
        <v>0</v>
      </c>
      <c r="BB17" s="28">
        <f t="shared" si="46"/>
        <v>0</v>
      </c>
      <c r="BC17" s="28">
        <f t="shared" si="46"/>
        <v>0</v>
      </c>
      <c r="BD17" s="28">
        <f t="shared" si="46"/>
        <v>0</v>
      </c>
      <c r="BE17" s="28">
        <f t="shared" si="46"/>
        <v>7050325.9000000004</v>
      </c>
      <c r="BF17" s="28">
        <f t="shared" si="46"/>
        <v>5287744.4250000007</v>
      </c>
      <c r="BG17" s="28">
        <f t="shared" si="46"/>
        <v>5287744.5</v>
      </c>
      <c r="BH17" s="28">
        <f t="shared" si="46"/>
        <v>20481.099999999999</v>
      </c>
      <c r="BI17" s="28">
        <f t="shared" si="46"/>
        <v>15360.824999999999</v>
      </c>
      <c r="BJ17" s="28">
        <f t="shared" si="46"/>
        <v>17135.900000000001</v>
      </c>
      <c r="BK17" s="28">
        <f t="shared" si="46"/>
        <v>0</v>
      </c>
      <c r="BL17" s="28">
        <f t="shared" si="46"/>
        <v>0</v>
      </c>
      <c r="BM17" s="28">
        <f t="shared" si="46"/>
        <v>0</v>
      </c>
      <c r="BN17" s="28">
        <f t="shared" si="46"/>
        <v>0</v>
      </c>
      <c r="BO17" s="28">
        <f t="shared" si="46"/>
        <v>0</v>
      </c>
      <c r="BP17" s="28">
        <f t="shared" si="46"/>
        <v>0</v>
      </c>
      <c r="BQ17" s="28">
        <f t="shared" si="46"/>
        <v>344888.30000000005</v>
      </c>
      <c r="BR17" s="28">
        <f t="shared" si="46"/>
        <v>258666.22499999998</v>
      </c>
      <c r="BS17" s="28">
        <f t="shared" si="46"/>
        <v>200305.11370000002</v>
      </c>
      <c r="BT17" s="28">
        <f t="shared" si="26"/>
        <v>77.437676179021835</v>
      </c>
      <c r="BU17" s="28">
        <f>BS17/BQ17*100</f>
        <v>58.078257134266366</v>
      </c>
      <c r="BV17" s="28">
        <f t="shared" ref="BV17:DA17" si="47">SUM(BV10:BV16)</f>
        <v>254687</v>
      </c>
      <c r="BW17" s="28">
        <f t="shared" si="47"/>
        <v>191015.25</v>
      </c>
      <c r="BX17" s="28">
        <f t="shared" si="47"/>
        <v>143256.01550000001</v>
      </c>
      <c r="BY17" s="28">
        <f t="shared" si="47"/>
        <v>52046.400000000001</v>
      </c>
      <c r="BZ17" s="28">
        <f t="shared" si="47"/>
        <v>39034.800000000003</v>
      </c>
      <c r="CA17" s="28">
        <f t="shared" si="47"/>
        <v>19658.724999999999</v>
      </c>
      <c r="CB17" s="28">
        <f t="shared" si="47"/>
        <v>5200</v>
      </c>
      <c r="CC17" s="28">
        <f t="shared" si="47"/>
        <v>3900</v>
      </c>
      <c r="CD17" s="28">
        <f t="shared" si="47"/>
        <v>1754.742</v>
      </c>
      <c r="CE17" s="28">
        <f t="shared" si="47"/>
        <v>32954.9</v>
      </c>
      <c r="CF17" s="28">
        <f t="shared" si="47"/>
        <v>24716.174999999999</v>
      </c>
      <c r="CG17" s="28">
        <f t="shared" si="47"/>
        <v>35635.631199999996</v>
      </c>
      <c r="CH17" s="28">
        <f t="shared" si="47"/>
        <v>0</v>
      </c>
      <c r="CI17" s="28">
        <f t="shared" si="47"/>
        <v>0</v>
      </c>
      <c r="CJ17" s="28">
        <f t="shared" si="47"/>
        <v>0</v>
      </c>
      <c r="CK17" s="28">
        <f t="shared" si="47"/>
        <v>15361.8</v>
      </c>
      <c r="CL17" s="28">
        <f t="shared" si="47"/>
        <v>11521.35</v>
      </c>
      <c r="CM17" s="28">
        <f t="shared" si="47"/>
        <v>8640.42</v>
      </c>
      <c r="CN17" s="28">
        <f t="shared" si="47"/>
        <v>0</v>
      </c>
      <c r="CO17" s="28">
        <f t="shared" si="47"/>
        <v>0</v>
      </c>
      <c r="CP17" s="28">
        <f t="shared" si="47"/>
        <v>1222.326</v>
      </c>
      <c r="CQ17" s="28">
        <f t="shared" si="47"/>
        <v>479319.47</v>
      </c>
      <c r="CR17" s="28">
        <f t="shared" si="47"/>
        <v>359489.60249999998</v>
      </c>
      <c r="CS17" s="28">
        <f t="shared" si="47"/>
        <v>274728.67420000001</v>
      </c>
      <c r="CT17" s="28">
        <f t="shared" si="47"/>
        <v>232420.17</v>
      </c>
      <c r="CU17" s="28">
        <f t="shared" si="47"/>
        <v>174315.1275</v>
      </c>
      <c r="CV17" s="28">
        <f t="shared" si="47"/>
        <v>115210.8762</v>
      </c>
      <c r="CW17" s="28">
        <f t="shared" si="47"/>
        <v>13900</v>
      </c>
      <c r="CX17" s="28">
        <f t="shared" si="47"/>
        <v>10425</v>
      </c>
      <c r="CY17" s="28">
        <f t="shared" si="47"/>
        <v>50328.684099999999</v>
      </c>
      <c r="CZ17" s="28">
        <f t="shared" si="47"/>
        <v>3666.1</v>
      </c>
      <c r="DA17" s="28">
        <f t="shared" si="47"/>
        <v>2749.5749999999998</v>
      </c>
      <c r="DB17" s="28">
        <f t="shared" ref="DB17:EF17" si="48">SUM(DB10:DB16)</f>
        <v>7739.9637999999995</v>
      </c>
      <c r="DC17" s="28">
        <f t="shared" si="48"/>
        <v>20000</v>
      </c>
      <c r="DD17" s="28">
        <f>SUM(DD10:DD16)</f>
        <v>15000</v>
      </c>
      <c r="DE17" s="28">
        <f t="shared" si="48"/>
        <v>8795.09</v>
      </c>
      <c r="DF17" s="28">
        <f t="shared" si="48"/>
        <v>869803.80900000001</v>
      </c>
      <c r="DG17" s="28">
        <f>SUM(DG10:DG16)</f>
        <v>652352.85674999992</v>
      </c>
      <c r="DH17" s="28">
        <f t="shared" si="48"/>
        <v>859576.76100000006</v>
      </c>
      <c r="DI17" s="28">
        <f t="shared" si="48"/>
        <v>0</v>
      </c>
      <c r="DJ17" s="28">
        <f t="shared" si="48"/>
        <v>10696327.208999999</v>
      </c>
      <c r="DK17" s="28">
        <f>SUM(DK10:DK16)</f>
        <v>8022245.406750001</v>
      </c>
      <c r="DL17" s="28">
        <f t="shared" si="48"/>
        <v>8015443.1926000006</v>
      </c>
      <c r="DM17" s="28">
        <f t="shared" si="48"/>
        <v>112000</v>
      </c>
      <c r="DN17" s="28">
        <f>SUM(DN10:DN16)</f>
        <v>84000</v>
      </c>
      <c r="DO17" s="28">
        <f t="shared" si="48"/>
        <v>450</v>
      </c>
      <c r="DP17" s="28">
        <f t="shared" si="48"/>
        <v>3923754.9186</v>
      </c>
      <c r="DQ17" s="28">
        <f>SUM(DQ10:DQ16)</f>
        <v>2942816.1889499999</v>
      </c>
      <c r="DR17" s="28">
        <f t="shared" si="48"/>
        <v>1196142.0549999999</v>
      </c>
      <c r="DS17" s="28">
        <f t="shared" si="48"/>
        <v>0</v>
      </c>
      <c r="DT17" s="28">
        <f>SUM(DT10:DT16)</f>
        <v>0</v>
      </c>
      <c r="DU17" s="28">
        <f t="shared" si="48"/>
        <v>0</v>
      </c>
      <c r="DV17" s="28">
        <f t="shared" si="48"/>
        <v>5000</v>
      </c>
      <c r="DW17" s="28">
        <f>SUM(DW10:DW16)</f>
        <v>3750</v>
      </c>
      <c r="DX17" s="28">
        <f t="shared" si="48"/>
        <v>1105</v>
      </c>
      <c r="DY17" s="28">
        <f t="shared" si="48"/>
        <v>0</v>
      </c>
      <c r="DZ17" s="28">
        <f>SUM(DZ10:DZ16)</f>
        <v>0</v>
      </c>
      <c r="EA17" s="28">
        <f t="shared" si="48"/>
        <v>0</v>
      </c>
      <c r="EB17" s="28">
        <f t="shared" si="48"/>
        <v>1736874.0490000001</v>
      </c>
      <c r="EC17" s="28">
        <f>SUM(EC10:EC16)</f>
        <v>1302655.53675</v>
      </c>
      <c r="ED17" s="28">
        <f t="shared" si="48"/>
        <v>825664.85309999995</v>
      </c>
      <c r="EE17" s="28">
        <f t="shared" si="48"/>
        <v>0</v>
      </c>
      <c r="EF17" s="28">
        <f t="shared" si="48"/>
        <v>5777628.9676000001</v>
      </c>
      <c r="EG17" s="28">
        <f>SUM(EG10:EG16)</f>
        <v>4333221.7256999994</v>
      </c>
      <c r="EH17" s="28">
        <f>SUM(EH10:EH16)</f>
        <v>2023361.9081000001</v>
      </c>
      <c r="EI17" s="29"/>
      <c r="EJ17" s="72"/>
      <c r="EK17" s="72"/>
      <c r="EL17" s="72"/>
      <c r="EM17" s="72"/>
      <c r="EN17" s="72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</row>
    <row r="18" spans="1:254" s="45" customFormat="1" x14ac:dyDescent="0.3">
      <c r="A18" s="46"/>
      <c r="B18" s="47"/>
      <c r="C18" s="29"/>
      <c r="D18" s="29"/>
      <c r="E18" s="29"/>
      <c r="F18" s="29"/>
      <c r="G18" s="29"/>
      <c r="H18" s="29"/>
      <c r="I18" s="48"/>
      <c r="J18" s="29"/>
      <c r="K18" s="29"/>
      <c r="L18" s="29"/>
      <c r="M18" s="29"/>
      <c r="N18" s="29"/>
      <c r="O18" s="48"/>
      <c r="P18" s="29"/>
      <c r="Q18" s="29"/>
      <c r="R18" s="29"/>
      <c r="S18" s="29"/>
      <c r="T18" s="49"/>
      <c r="U18" s="29"/>
      <c r="V18" s="29"/>
      <c r="W18" s="29"/>
      <c r="X18" s="29"/>
      <c r="Y18" s="49"/>
      <c r="Z18" s="29"/>
      <c r="AA18" s="29"/>
      <c r="AB18" s="29"/>
      <c r="AC18" s="29"/>
      <c r="AD18" s="49"/>
      <c r="AE18" s="29"/>
      <c r="AF18" s="29"/>
      <c r="AG18" s="29"/>
      <c r="AH18" s="48"/>
      <c r="AI18" s="49"/>
      <c r="AJ18" s="29"/>
      <c r="AK18" s="29"/>
      <c r="AL18" s="29"/>
      <c r="AM18" s="29"/>
      <c r="AN18" s="49"/>
      <c r="AO18" s="29"/>
      <c r="AP18" s="29"/>
      <c r="AQ18" s="29"/>
      <c r="AR18" s="29"/>
      <c r="AS18" s="49"/>
      <c r="AT18" s="29"/>
      <c r="AU18" s="29"/>
      <c r="AV18" s="29"/>
      <c r="AW18" s="29"/>
      <c r="AX18" s="4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4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73"/>
      <c r="EK18" s="73"/>
      <c r="EL18" s="73"/>
      <c r="EM18" s="73"/>
      <c r="EN18" s="73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4"/>
    </row>
    <row r="19" spans="1:254" s="45" customFormat="1" x14ac:dyDescent="0.3">
      <c r="E19" s="66"/>
      <c r="G19" s="66"/>
      <c r="EJ19" s="74"/>
      <c r="EK19" s="74"/>
      <c r="EL19" s="74"/>
      <c r="EM19" s="74"/>
      <c r="EN19" s="74"/>
    </row>
    <row r="20" spans="1:254" s="45" customFormat="1" x14ac:dyDescent="0.3">
      <c r="EJ20" s="74"/>
      <c r="EK20" s="74"/>
      <c r="EL20" s="74"/>
      <c r="EM20" s="74"/>
      <c r="EN20" s="74"/>
    </row>
    <row r="21" spans="1:254" s="45" customFormat="1" x14ac:dyDescent="0.3">
      <c r="EJ21" s="74"/>
      <c r="EK21" s="74"/>
      <c r="EL21" s="74"/>
      <c r="EM21" s="74"/>
      <c r="EN21" s="74"/>
    </row>
    <row r="22" spans="1:254" s="45" customFormat="1" x14ac:dyDescent="0.3">
      <c r="EJ22" s="74"/>
      <c r="EK22" s="74"/>
      <c r="EL22" s="74"/>
      <c r="EM22" s="74"/>
      <c r="EN22" s="74"/>
    </row>
    <row r="23" spans="1:254" s="45" customFormat="1" x14ac:dyDescent="0.3">
      <c r="EJ23" s="74"/>
      <c r="EK23" s="74"/>
      <c r="EL23" s="74"/>
      <c r="EM23" s="74"/>
      <c r="EN23" s="74"/>
    </row>
    <row r="24" spans="1:254" s="45" customFormat="1" x14ac:dyDescent="0.3">
      <c r="EJ24" s="74"/>
      <c r="EK24" s="74"/>
      <c r="EL24" s="74"/>
      <c r="EM24" s="74"/>
      <c r="EN24" s="74"/>
    </row>
    <row r="25" spans="1:254" s="45" customFormat="1" x14ac:dyDescent="0.3">
      <c r="EJ25" s="74"/>
      <c r="EK25" s="74"/>
      <c r="EL25" s="74"/>
      <c r="EM25" s="74"/>
      <c r="EN25" s="74"/>
    </row>
    <row r="26" spans="1:254" s="45" customFormat="1" x14ac:dyDescent="0.3">
      <c r="EJ26" s="74"/>
      <c r="EK26" s="74"/>
      <c r="EL26" s="74"/>
      <c r="EM26" s="74"/>
      <c r="EN26" s="74"/>
    </row>
    <row r="27" spans="1:254" s="45" customFormat="1" x14ac:dyDescent="0.3">
      <c r="EJ27" s="74"/>
      <c r="EK27" s="74"/>
      <c r="EL27" s="74"/>
      <c r="EM27" s="74"/>
      <c r="EN27" s="74"/>
    </row>
    <row r="28" spans="1:254" s="45" customFormat="1" x14ac:dyDescent="0.3">
      <c r="EJ28" s="74"/>
      <c r="EK28" s="74"/>
      <c r="EL28" s="74"/>
      <c r="EM28" s="74"/>
      <c r="EN28" s="74"/>
    </row>
    <row r="29" spans="1:254" s="45" customFormat="1" x14ac:dyDescent="0.3">
      <c r="EJ29" s="74"/>
      <c r="EK29" s="74"/>
      <c r="EL29" s="74"/>
      <c r="EM29" s="74"/>
      <c r="EN29" s="74"/>
    </row>
    <row r="30" spans="1:254" s="45" customFormat="1" x14ac:dyDescent="0.3">
      <c r="EJ30" s="74"/>
      <c r="EK30" s="74"/>
      <c r="EL30" s="74"/>
      <c r="EM30" s="74"/>
      <c r="EN30" s="74"/>
    </row>
    <row r="31" spans="1:254" s="45" customFormat="1" x14ac:dyDescent="0.3">
      <c r="EJ31" s="74"/>
      <c r="EK31" s="74"/>
      <c r="EL31" s="74"/>
      <c r="EM31" s="74"/>
      <c r="EN31" s="74"/>
    </row>
    <row r="32" spans="1:254" s="45" customFormat="1" x14ac:dyDescent="0.3">
      <c r="EJ32" s="74"/>
      <c r="EK32" s="74"/>
      <c r="EL32" s="74"/>
      <c r="EM32" s="74"/>
      <c r="EN32" s="74"/>
    </row>
    <row r="33" spans="140:144" s="45" customFormat="1" x14ac:dyDescent="0.3">
      <c r="EJ33" s="74"/>
      <c r="EK33" s="74"/>
      <c r="EL33" s="74"/>
      <c r="EM33" s="74"/>
      <c r="EN33" s="74"/>
    </row>
    <row r="34" spans="140:144" s="45" customFormat="1" x14ac:dyDescent="0.3">
      <c r="EJ34" s="74"/>
      <c r="EK34" s="74"/>
      <c r="EL34" s="74"/>
      <c r="EM34" s="74"/>
      <c r="EN34" s="74"/>
    </row>
    <row r="35" spans="140:144" s="45" customFormat="1" x14ac:dyDescent="0.3">
      <c r="EJ35" s="74"/>
      <c r="EK35" s="74"/>
      <c r="EL35" s="74"/>
      <c r="EM35" s="74"/>
      <c r="EN35" s="74"/>
    </row>
    <row r="36" spans="140:144" s="45" customFormat="1" x14ac:dyDescent="0.3">
      <c r="EJ36" s="74"/>
      <c r="EK36" s="74"/>
      <c r="EL36" s="74"/>
      <c r="EM36" s="74"/>
      <c r="EN36" s="74"/>
    </row>
    <row r="37" spans="140:144" s="45" customFormat="1" x14ac:dyDescent="0.3">
      <c r="EJ37" s="74"/>
      <c r="EK37" s="74"/>
      <c r="EL37" s="74"/>
      <c r="EM37" s="74"/>
      <c r="EN37" s="74"/>
    </row>
    <row r="38" spans="140:144" s="45" customFormat="1" x14ac:dyDescent="0.3">
      <c r="EJ38" s="74"/>
      <c r="EK38" s="74"/>
      <c r="EL38" s="74"/>
      <c r="EM38" s="74"/>
      <c r="EN38" s="74"/>
    </row>
    <row r="39" spans="140:144" s="45" customFormat="1" x14ac:dyDescent="0.3">
      <c r="EJ39" s="74"/>
      <c r="EK39" s="74"/>
      <c r="EL39" s="74"/>
      <c r="EM39" s="74"/>
      <c r="EN39" s="74"/>
    </row>
    <row r="40" spans="140:144" s="45" customFormat="1" x14ac:dyDescent="0.3">
      <c r="EJ40" s="74"/>
      <c r="EK40" s="74"/>
      <c r="EL40" s="74"/>
      <c r="EM40" s="74"/>
      <c r="EN40" s="74"/>
    </row>
    <row r="41" spans="140:144" s="45" customFormat="1" x14ac:dyDescent="0.3">
      <c r="EJ41" s="74"/>
      <c r="EK41" s="74"/>
      <c r="EL41" s="74"/>
      <c r="EM41" s="74"/>
      <c r="EN41" s="74"/>
    </row>
    <row r="42" spans="140:144" s="45" customFormat="1" x14ac:dyDescent="0.3">
      <c r="EJ42" s="74"/>
      <c r="EK42" s="74"/>
      <c r="EL42" s="74"/>
      <c r="EM42" s="74"/>
      <c r="EN42" s="74"/>
    </row>
    <row r="43" spans="140:144" s="45" customFormat="1" x14ac:dyDescent="0.3">
      <c r="EJ43" s="74"/>
      <c r="EK43" s="74"/>
      <c r="EL43" s="74"/>
      <c r="EM43" s="74"/>
      <c r="EN43" s="74"/>
    </row>
    <row r="44" spans="140:144" s="45" customFormat="1" x14ac:dyDescent="0.3">
      <c r="EJ44" s="74"/>
      <c r="EK44" s="74"/>
      <c r="EL44" s="74"/>
      <c r="EM44" s="74"/>
      <c r="EN44" s="74"/>
    </row>
    <row r="45" spans="140:144" s="45" customFormat="1" x14ac:dyDescent="0.3">
      <c r="EJ45" s="74"/>
      <c r="EK45" s="74"/>
      <c r="EL45" s="74"/>
      <c r="EM45" s="74"/>
      <c r="EN45" s="74"/>
    </row>
    <row r="46" spans="140:144" s="45" customFormat="1" x14ac:dyDescent="0.3">
      <c r="EJ46" s="74"/>
      <c r="EK46" s="74"/>
      <c r="EL46" s="74"/>
      <c r="EM46" s="74"/>
      <c r="EN46" s="74"/>
    </row>
    <row r="47" spans="140:144" s="45" customFormat="1" x14ac:dyDescent="0.3">
      <c r="EJ47" s="74"/>
      <c r="EK47" s="74"/>
      <c r="EL47" s="74"/>
      <c r="EM47" s="74"/>
      <c r="EN47" s="74"/>
    </row>
    <row r="48" spans="140:144" s="45" customFormat="1" x14ac:dyDescent="0.3">
      <c r="EJ48" s="74"/>
      <c r="EK48" s="74"/>
      <c r="EL48" s="74"/>
      <c r="EM48" s="74"/>
      <c r="EN48" s="74"/>
    </row>
    <row r="49" spans="140:144" s="45" customFormat="1" x14ac:dyDescent="0.3">
      <c r="EJ49" s="74"/>
      <c r="EK49" s="74"/>
      <c r="EL49" s="74"/>
      <c r="EM49" s="74"/>
      <c r="EN49" s="74"/>
    </row>
    <row r="50" spans="140:144" s="45" customFormat="1" x14ac:dyDescent="0.3">
      <c r="EJ50" s="74"/>
      <c r="EK50" s="74"/>
      <c r="EL50" s="74"/>
      <c r="EM50" s="74"/>
      <c r="EN50" s="74"/>
    </row>
    <row r="51" spans="140:144" s="45" customFormat="1" x14ac:dyDescent="0.3">
      <c r="EJ51" s="74"/>
      <c r="EK51" s="74"/>
      <c r="EL51" s="74"/>
      <c r="EM51" s="74"/>
      <c r="EN51" s="74"/>
    </row>
    <row r="52" spans="140:144" s="45" customFormat="1" x14ac:dyDescent="0.3">
      <c r="EJ52" s="74"/>
      <c r="EK52" s="74"/>
      <c r="EL52" s="74"/>
      <c r="EM52" s="74"/>
      <c r="EN52" s="74"/>
    </row>
    <row r="53" spans="140:144" s="45" customFormat="1" x14ac:dyDescent="0.3">
      <c r="EJ53" s="74"/>
      <c r="EK53" s="74"/>
      <c r="EL53" s="74"/>
      <c r="EM53" s="74"/>
      <c r="EN53" s="74"/>
    </row>
    <row r="54" spans="140:144" s="45" customFormat="1" x14ac:dyDescent="0.3">
      <c r="EJ54" s="74"/>
      <c r="EK54" s="74"/>
      <c r="EL54" s="74"/>
      <c r="EM54" s="74"/>
      <c r="EN54" s="74"/>
    </row>
    <row r="55" spans="140:144" s="45" customFormat="1" x14ac:dyDescent="0.3">
      <c r="EJ55" s="74"/>
      <c r="EK55" s="74"/>
      <c r="EL55" s="74"/>
      <c r="EM55" s="74"/>
      <c r="EN55" s="74"/>
    </row>
    <row r="56" spans="140:144" s="45" customFormat="1" x14ac:dyDescent="0.3">
      <c r="EJ56" s="74"/>
      <c r="EK56" s="74"/>
      <c r="EL56" s="74"/>
      <c r="EM56" s="74"/>
      <c r="EN56" s="74"/>
    </row>
    <row r="57" spans="140:144" s="45" customFormat="1" x14ac:dyDescent="0.3">
      <c r="EJ57" s="74"/>
      <c r="EK57" s="74"/>
      <c r="EL57" s="74"/>
      <c r="EM57" s="74"/>
      <c r="EN57" s="74"/>
    </row>
    <row r="58" spans="140:144" s="45" customFormat="1" x14ac:dyDescent="0.3">
      <c r="EJ58" s="74"/>
      <c r="EK58" s="74"/>
      <c r="EL58" s="74"/>
      <c r="EM58" s="74"/>
      <c r="EN58" s="74"/>
    </row>
    <row r="59" spans="140:144" s="45" customFormat="1" x14ac:dyDescent="0.3">
      <c r="EJ59" s="74"/>
      <c r="EK59" s="74"/>
      <c r="EL59" s="74"/>
      <c r="EM59" s="74"/>
      <c r="EN59" s="74"/>
    </row>
    <row r="60" spans="140:144" s="45" customFormat="1" x14ac:dyDescent="0.3">
      <c r="EJ60" s="74"/>
      <c r="EK60" s="74"/>
      <c r="EL60" s="74"/>
      <c r="EM60" s="74"/>
      <c r="EN60" s="74"/>
    </row>
    <row r="61" spans="140:144" s="45" customFormat="1" x14ac:dyDescent="0.3">
      <c r="EJ61" s="74"/>
      <c r="EK61" s="74"/>
      <c r="EL61" s="74"/>
      <c r="EM61" s="74"/>
      <c r="EN61" s="74"/>
    </row>
    <row r="62" spans="140:144" s="45" customFormat="1" x14ac:dyDescent="0.3">
      <c r="EJ62" s="74"/>
      <c r="EK62" s="74"/>
      <c r="EL62" s="74"/>
      <c r="EM62" s="74"/>
      <c r="EN62" s="74"/>
    </row>
    <row r="63" spans="140:144" s="45" customFormat="1" x14ac:dyDescent="0.3">
      <c r="EJ63" s="74"/>
      <c r="EK63" s="74"/>
      <c r="EL63" s="74"/>
      <c r="EM63" s="74"/>
      <c r="EN63" s="74"/>
    </row>
    <row r="64" spans="140:144" s="45" customFormat="1" x14ac:dyDescent="0.3">
      <c r="EJ64" s="74"/>
      <c r="EK64" s="74"/>
      <c r="EL64" s="74"/>
      <c r="EM64" s="74"/>
      <c r="EN64" s="74"/>
    </row>
    <row r="65" spans="140:144" s="45" customFormat="1" x14ac:dyDescent="0.3">
      <c r="EJ65" s="74"/>
      <c r="EK65" s="74"/>
      <c r="EL65" s="74"/>
      <c r="EM65" s="74"/>
      <c r="EN65" s="74"/>
    </row>
    <row r="66" spans="140:144" s="45" customFormat="1" x14ac:dyDescent="0.3">
      <c r="EJ66" s="74"/>
      <c r="EK66" s="74"/>
      <c r="EL66" s="74"/>
      <c r="EM66" s="74"/>
      <c r="EN66" s="74"/>
    </row>
    <row r="67" spans="140:144" s="45" customFormat="1" x14ac:dyDescent="0.3">
      <c r="EJ67" s="74"/>
      <c r="EK67" s="74"/>
      <c r="EL67" s="74"/>
      <c r="EM67" s="74"/>
      <c r="EN67" s="74"/>
    </row>
    <row r="68" spans="140:144" s="45" customFormat="1" x14ac:dyDescent="0.3">
      <c r="EJ68" s="74"/>
      <c r="EK68" s="74"/>
      <c r="EL68" s="74"/>
      <c r="EM68" s="74"/>
      <c r="EN68" s="74"/>
    </row>
    <row r="69" spans="140:144" s="45" customFormat="1" x14ac:dyDescent="0.3">
      <c r="EJ69" s="74"/>
      <c r="EK69" s="74"/>
      <c r="EL69" s="74"/>
      <c r="EM69" s="74"/>
      <c r="EN69" s="74"/>
    </row>
    <row r="70" spans="140:144" s="45" customFormat="1" x14ac:dyDescent="0.3">
      <c r="EJ70" s="74"/>
      <c r="EK70" s="74"/>
      <c r="EL70" s="74"/>
      <c r="EM70" s="74"/>
      <c r="EN70" s="74"/>
    </row>
    <row r="71" spans="140:144" s="45" customFormat="1" x14ac:dyDescent="0.3">
      <c r="EJ71" s="74"/>
      <c r="EK71" s="74"/>
      <c r="EL71" s="74"/>
      <c r="EM71" s="74"/>
      <c r="EN71" s="74"/>
    </row>
    <row r="72" spans="140:144" s="45" customFormat="1" x14ac:dyDescent="0.3">
      <c r="EJ72" s="74"/>
      <c r="EK72" s="74"/>
      <c r="EL72" s="74"/>
      <c r="EM72" s="74"/>
      <c r="EN72" s="74"/>
    </row>
    <row r="73" spans="140:144" s="45" customFormat="1" x14ac:dyDescent="0.3">
      <c r="EJ73" s="74"/>
      <c r="EK73" s="74"/>
      <c r="EL73" s="74"/>
      <c r="EM73" s="74"/>
      <c r="EN73" s="74"/>
    </row>
    <row r="74" spans="140:144" s="45" customFormat="1" x14ac:dyDescent="0.3">
      <c r="EJ74" s="74"/>
      <c r="EK74" s="74"/>
      <c r="EL74" s="74"/>
      <c r="EM74" s="74"/>
      <c r="EN74" s="74"/>
    </row>
    <row r="75" spans="140:144" s="45" customFormat="1" x14ac:dyDescent="0.3">
      <c r="EJ75" s="74"/>
      <c r="EK75" s="74"/>
      <c r="EL75" s="74"/>
      <c r="EM75" s="74"/>
      <c r="EN75" s="74"/>
    </row>
    <row r="76" spans="140:144" s="45" customFormat="1" x14ac:dyDescent="0.3">
      <c r="EJ76" s="74"/>
      <c r="EK76" s="74"/>
      <c r="EL76" s="74"/>
      <c r="EM76" s="74"/>
      <c r="EN76" s="74"/>
    </row>
    <row r="77" spans="140:144" s="45" customFormat="1" x14ac:dyDescent="0.3">
      <c r="EJ77" s="74"/>
      <c r="EK77" s="74"/>
      <c r="EL77" s="74"/>
      <c r="EM77" s="74"/>
      <c r="EN77" s="74"/>
    </row>
    <row r="78" spans="140:144" s="45" customFormat="1" x14ac:dyDescent="0.3">
      <c r="EJ78" s="74"/>
      <c r="EK78" s="74"/>
      <c r="EL78" s="74"/>
      <c r="EM78" s="74"/>
      <c r="EN78" s="74"/>
    </row>
    <row r="79" spans="140:144" s="45" customFormat="1" x14ac:dyDescent="0.3">
      <c r="EJ79" s="74"/>
      <c r="EK79" s="74"/>
      <c r="EL79" s="74"/>
      <c r="EM79" s="74"/>
      <c r="EN79" s="74"/>
    </row>
    <row r="80" spans="140:144" s="45" customFormat="1" x14ac:dyDescent="0.3">
      <c r="EJ80" s="74"/>
      <c r="EK80" s="74"/>
      <c r="EL80" s="74"/>
      <c r="EM80" s="74"/>
      <c r="EN80" s="74"/>
    </row>
    <row r="81" spans="140:144" s="45" customFormat="1" x14ac:dyDescent="0.3">
      <c r="EJ81" s="74"/>
      <c r="EK81" s="74"/>
      <c r="EL81" s="74"/>
      <c r="EM81" s="74"/>
      <c r="EN81" s="74"/>
    </row>
    <row r="82" spans="140:144" s="45" customFormat="1" x14ac:dyDescent="0.3">
      <c r="EJ82" s="74"/>
      <c r="EK82" s="74"/>
      <c r="EL82" s="74"/>
      <c r="EM82" s="74"/>
      <c r="EN82" s="74"/>
    </row>
    <row r="83" spans="140:144" s="45" customFormat="1" x14ac:dyDescent="0.3">
      <c r="EJ83" s="74"/>
      <c r="EK83" s="74"/>
      <c r="EL83" s="74"/>
      <c r="EM83" s="74"/>
      <c r="EN83" s="74"/>
    </row>
    <row r="84" spans="140:144" s="45" customFormat="1" x14ac:dyDescent="0.3">
      <c r="EJ84" s="74"/>
      <c r="EK84" s="74"/>
      <c r="EL84" s="74"/>
      <c r="EM84" s="74"/>
      <c r="EN84" s="74"/>
    </row>
    <row r="85" spans="140:144" s="45" customFormat="1" x14ac:dyDescent="0.3">
      <c r="EJ85" s="74"/>
      <c r="EK85" s="74"/>
      <c r="EL85" s="74"/>
      <c r="EM85" s="74"/>
      <c r="EN85" s="74"/>
    </row>
    <row r="86" spans="140:144" s="45" customFormat="1" x14ac:dyDescent="0.3">
      <c r="EJ86" s="74"/>
      <c r="EK86" s="74"/>
      <c r="EL86" s="74"/>
      <c r="EM86" s="74"/>
      <c r="EN86" s="74"/>
    </row>
    <row r="87" spans="140:144" s="45" customFormat="1" x14ac:dyDescent="0.3">
      <c r="EJ87" s="74"/>
      <c r="EK87" s="74"/>
      <c r="EL87" s="74"/>
      <c r="EM87" s="74"/>
      <c r="EN87" s="74"/>
    </row>
    <row r="88" spans="140:144" s="45" customFormat="1" x14ac:dyDescent="0.3">
      <c r="EJ88" s="74"/>
      <c r="EK88" s="74"/>
      <c r="EL88" s="74"/>
      <c r="EM88" s="74"/>
      <c r="EN88" s="74"/>
    </row>
    <row r="89" spans="140:144" s="45" customFormat="1" x14ac:dyDescent="0.3">
      <c r="EJ89" s="74"/>
      <c r="EK89" s="74"/>
      <c r="EL89" s="74"/>
      <c r="EM89" s="74"/>
      <c r="EN89" s="74"/>
    </row>
    <row r="90" spans="140:144" s="45" customFormat="1" x14ac:dyDescent="0.3">
      <c r="EJ90" s="74"/>
      <c r="EK90" s="74"/>
      <c r="EL90" s="74"/>
      <c r="EM90" s="74"/>
      <c r="EN90" s="74"/>
    </row>
    <row r="91" spans="140:144" s="45" customFormat="1" x14ac:dyDescent="0.3">
      <c r="EJ91" s="74"/>
      <c r="EK91" s="74"/>
      <c r="EL91" s="74"/>
      <c r="EM91" s="74"/>
      <c r="EN91" s="74"/>
    </row>
    <row r="92" spans="140:144" s="45" customFormat="1" x14ac:dyDescent="0.3">
      <c r="EJ92" s="74"/>
      <c r="EK92" s="74"/>
      <c r="EL92" s="74"/>
      <c r="EM92" s="74"/>
      <c r="EN92" s="74"/>
    </row>
    <row r="93" spans="140:144" s="45" customFormat="1" x14ac:dyDescent="0.3">
      <c r="EJ93" s="74"/>
      <c r="EK93" s="74"/>
      <c r="EL93" s="74"/>
      <c r="EM93" s="74"/>
      <c r="EN93" s="74"/>
    </row>
    <row r="94" spans="140:144" s="45" customFormat="1" x14ac:dyDescent="0.3">
      <c r="EJ94" s="74"/>
      <c r="EK94" s="74"/>
      <c r="EL94" s="74"/>
      <c r="EM94" s="74"/>
      <c r="EN94" s="74"/>
    </row>
    <row r="95" spans="140:144" s="45" customFormat="1" x14ac:dyDescent="0.3">
      <c r="EJ95" s="74"/>
      <c r="EK95" s="74"/>
      <c r="EL95" s="74"/>
      <c r="EM95" s="74"/>
      <c r="EN95" s="74"/>
    </row>
    <row r="96" spans="140:144" s="45" customFormat="1" x14ac:dyDescent="0.3">
      <c r="EJ96" s="74"/>
      <c r="EK96" s="74"/>
      <c r="EL96" s="74"/>
      <c r="EM96" s="74"/>
      <c r="EN96" s="74"/>
    </row>
    <row r="97" spans="140:144" s="45" customFormat="1" x14ac:dyDescent="0.3">
      <c r="EJ97" s="74"/>
      <c r="EK97" s="74"/>
      <c r="EL97" s="74"/>
      <c r="EM97" s="74"/>
      <c r="EN97" s="74"/>
    </row>
    <row r="98" spans="140:144" s="45" customFormat="1" x14ac:dyDescent="0.3">
      <c r="EJ98" s="74"/>
      <c r="EK98" s="74"/>
      <c r="EL98" s="74"/>
      <c r="EM98" s="74"/>
      <c r="EN98" s="74"/>
    </row>
    <row r="99" spans="140:144" s="45" customFormat="1" x14ac:dyDescent="0.3">
      <c r="EJ99" s="74"/>
      <c r="EK99" s="74"/>
      <c r="EL99" s="74"/>
      <c r="EM99" s="74"/>
      <c r="EN99" s="74"/>
    </row>
    <row r="100" spans="140:144" s="45" customFormat="1" x14ac:dyDescent="0.3">
      <c r="EJ100" s="74"/>
      <c r="EK100" s="74"/>
      <c r="EL100" s="74"/>
      <c r="EM100" s="74"/>
      <c r="EN100" s="74"/>
    </row>
    <row r="101" spans="140:144" s="45" customFormat="1" x14ac:dyDescent="0.3">
      <c r="EJ101" s="74"/>
      <c r="EK101" s="74"/>
      <c r="EL101" s="74"/>
      <c r="EM101" s="74"/>
      <c r="EN101" s="74"/>
    </row>
    <row r="102" spans="140:144" s="45" customFormat="1" x14ac:dyDescent="0.3">
      <c r="EJ102" s="74"/>
      <c r="EK102" s="74"/>
      <c r="EL102" s="74"/>
      <c r="EM102" s="74"/>
      <c r="EN102" s="74"/>
    </row>
    <row r="103" spans="140:144" s="45" customFormat="1" x14ac:dyDescent="0.3">
      <c r="EJ103" s="74"/>
      <c r="EK103" s="74"/>
      <c r="EL103" s="74"/>
      <c r="EM103" s="74"/>
      <c r="EN103" s="74"/>
    </row>
    <row r="104" spans="140:144" s="45" customFormat="1" x14ac:dyDescent="0.3">
      <c r="EJ104" s="74"/>
      <c r="EK104" s="74"/>
      <c r="EL104" s="74"/>
      <c r="EM104" s="74"/>
      <c r="EN104" s="74"/>
    </row>
    <row r="105" spans="140:144" s="45" customFormat="1" x14ac:dyDescent="0.3">
      <c r="EJ105" s="74"/>
      <c r="EK105" s="74"/>
      <c r="EL105" s="74"/>
      <c r="EM105" s="74"/>
      <c r="EN105" s="74"/>
    </row>
    <row r="106" spans="140:144" s="45" customFormat="1" x14ac:dyDescent="0.3">
      <c r="EJ106" s="74"/>
      <c r="EK106" s="74"/>
      <c r="EL106" s="74"/>
      <c r="EM106" s="74"/>
      <c r="EN106" s="74"/>
    </row>
    <row r="107" spans="140:144" s="45" customFormat="1" x14ac:dyDescent="0.3">
      <c r="EJ107" s="74"/>
      <c r="EK107" s="74"/>
      <c r="EL107" s="74"/>
      <c r="EM107" s="74"/>
      <c r="EN107" s="74"/>
    </row>
    <row r="108" spans="140:144" s="45" customFormat="1" x14ac:dyDescent="0.3">
      <c r="EJ108" s="74"/>
      <c r="EK108" s="74"/>
      <c r="EL108" s="74"/>
      <c r="EM108" s="74"/>
      <c r="EN108" s="74"/>
    </row>
    <row r="109" spans="140:144" s="45" customFormat="1" x14ac:dyDescent="0.3">
      <c r="EJ109" s="74"/>
      <c r="EK109" s="74"/>
      <c r="EL109" s="74"/>
      <c r="EM109" s="74"/>
      <c r="EN109" s="74"/>
    </row>
    <row r="110" spans="140:144" s="45" customFormat="1" x14ac:dyDescent="0.3">
      <c r="EJ110" s="74"/>
      <c r="EK110" s="74"/>
      <c r="EL110" s="74"/>
      <c r="EM110" s="74"/>
      <c r="EN110" s="74"/>
    </row>
    <row r="111" spans="140:144" s="45" customFormat="1" x14ac:dyDescent="0.3">
      <c r="EJ111" s="74"/>
      <c r="EK111" s="74"/>
      <c r="EL111" s="74"/>
      <c r="EM111" s="74"/>
      <c r="EN111" s="74"/>
    </row>
    <row r="112" spans="140:144" s="45" customFormat="1" x14ac:dyDescent="0.3">
      <c r="EJ112" s="74"/>
      <c r="EK112" s="74"/>
      <c r="EL112" s="74"/>
      <c r="EM112" s="74"/>
      <c r="EN112" s="74"/>
    </row>
    <row r="113" spans="140:144" s="45" customFormat="1" x14ac:dyDescent="0.3">
      <c r="EJ113" s="74"/>
      <c r="EK113" s="74"/>
      <c r="EL113" s="74"/>
      <c r="EM113" s="74"/>
      <c r="EN113" s="74"/>
    </row>
    <row r="114" spans="140:144" s="45" customFormat="1" x14ac:dyDescent="0.3">
      <c r="EJ114" s="74"/>
      <c r="EK114" s="74"/>
      <c r="EL114" s="74"/>
      <c r="EM114" s="74"/>
      <c r="EN114" s="74"/>
    </row>
    <row r="115" spans="140:144" s="45" customFormat="1" x14ac:dyDescent="0.3">
      <c r="EJ115" s="74"/>
      <c r="EK115" s="74"/>
      <c r="EL115" s="74"/>
      <c r="EM115" s="74"/>
      <c r="EN115" s="74"/>
    </row>
    <row r="116" spans="140:144" s="45" customFormat="1" x14ac:dyDescent="0.3">
      <c r="EJ116" s="74"/>
      <c r="EK116" s="74"/>
      <c r="EL116" s="74"/>
      <c r="EM116" s="74"/>
      <c r="EN116" s="74"/>
    </row>
    <row r="117" spans="140:144" s="45" customFormat="1" x14ac:dyDescent="0.3">
      <c r="EJ117" s="74"/>
      <c r="EK117" s="74"/>
      <c r="EL117" s="74"/>
      <c r="EM117" s="74"/>
      <c r="EN117" s="74"/>
    </row>
    <row r="118" spans="140:144" s="45" customFormat="1" x14ac:dyDescent="0.3">
      <c r="EJ118" s="74"/>
      <c r="EK118" s="74"/>
      <c r="EL118" s="74"/>
      <c r="EM118" s="74"/>
      <c r="EN118" s="74"/>
    </row>
    <row r="119" spans="140:144" s="45" customFormat="1" x14ac:dyDescent="0.3">
      <c r="EJ119" s="74"/>
      <c r="EK119" s="74"/>
      <c r="EL119" s="74"/>
      <c r="EM119" s="74"/>
      <c r="EN119" s="74"/>
    </row>
    <row r="120" spans="140:144" s="45" customFormat="1" x14ac:dyDescent="0.3">
      <c r="EJ120" s="74"/>
      <c r="EK120" s="74"/>
      <c r="EL120" s="74"/>
      <c r="EM120" s="74"/>
      <c r="EN120" s="74"/>
    </row>
    <row r="121" spans="140:144" s="45" customFormat="1" x14ac:dyDescent="0.3">
      <c r="EJ121" s="74"/>
      <c r="EK121" s="74"/>
      <c r="EL121" s="74"/>
      <c r="EM121" s="74"/>
      <c r="EN121" s="74"/>
    </row>
    <row r="122" spans="140:144" s="45" customFormat="1" x14ac:dyDescent="0.3">
      <c r="EJ122" s="74"/>
      <c r="EK122" s="74"/>
      <c r="EL122" s="74"/>
      <c r="EM122" s="74"/>
      <c r="EN122" s="74"/>
    </row>
    <row r="123" spans="140:144" s="45" customFormat="1" x14ac:dyDescent="0.3">
      <c r="EJ123" s="74"/>
      <c r="EK123" s="74"/>
      <c r="EL123" s="74"/>
      <c r="EM123" s="74"/>
      <c r="EN123" s="74"/>
    </row>
    <row r="124" spans="140:144" s="45" customFormat="1" x14ac:dyDescent="0.3">
      <c r="EJ124" s="74"/>
      <c r="EK124" s="74"/>
      <c r="EL124" s="74"/>
      <c r="EM124" s="74"/>
      <c r="EN124" s="74"/>
    </row>
    <row r="125" spans="140:144" s="45" customFormat="1" x14ac:dyDescent="0.3">
      <c r="EJ125" s="74"/>
      <c r="EK125" s="74"/>
      <c r="EL125" s="74"/>
      <c r="EM125" s="74"/>
      <c r="EN125" s="74"/>
    </row>
    <row r="126" spans="140:144" s="45" customFormat="1" x14ac:dyDescent="0.3">
      <c r="EJ126" s="74"/>
      <c r="EK126" s="74"/>
      <c r="EL126" s="74"/>
      <c r="EM126" s="74"/>
      <c r="EN126" s="74"/>
    </row>
    <row r="127" spans="140:144" s="45" customFormat="1" x14ac:dyDescent="0.3">
      <c r="EJ127" s="74"/>
      <c r="EK127" s="74"/>
      <c r="EL127" s="74"/>
      <c r="EM127" s="74"/>
      <c r="EN127" s="74"/>
    </row>
    <row r="128" spans="140:144" s="45" customFormat="1" x14ac:dyDescent="0.3">
      <c r="EJ128" s="74"/>
      <c r="EK128" s="74"/>
      <c r="EL128" s="74"/>
      <c r="EM128" s="74"/>
      <c r="EN128" s="74"/>
    </row>
    <row r="129" spans="140:144" s="45" customFormat="1" x14ac:dyDescent="0.3">
      <c r="EJ129" s="74"/>
      <c r="EK129" s="74"/>
      <c r="EL129" s="74"/>
      <c r="EM129" s="74"/>
      <c r="EN129" s="74"/>
    </row>
    <row r="130" spans="140:144" s="45" customFormat="1" x14ac:dyDescent="0.3">
      <c r="EJ130" s="74"/>
      <c r="EK130" s="74"/>
      <c r="EL130" s="74"/>
      <c r="EM130" s="74"/>
      <c r="EN130" s="74"/>
    </row>
    <row r="131" spans="140:144" s="45" customFormat="1" x14ac:dyDescent="0.3">
      <c r="EJ131" s="74"/>
      <c r="EK131" s="74"/>
      <c r="EL131" s="74"/>
      <c r="EM131" s="74"/>
      <c r="EN131" s="74"/>
    </row>
    <row r="132" spans="140:144" s="45" customFormat="1" x14ac:dyDescent="0.3">
      <c r="EJ132" s="74"/>
      <c r="EK132" s="74"/>
      <c r="EL132" s="74"/>
      <c r="EM132" s="74"/>
      <c r="EN132" s="74"/>
    </row>
    <row r="133" spans="140:144" s="45" customFormat="1" x14ac:dyDescent="0.3">
      <c r="EJ133" s="74"/>
      <c r="EK133" s="74"/>
      <c r="EL133" s="74"/>
      <c r="EM133" s="74"/>
      <c r="EN133" s="74"/>
    </row>
    <row r="134" spans="140:144" s="45" customFormat="1" x14ac:dyDescent="0.3">
      <c r="EJ134" s="74"/>
      <c r="EK134" s="74"/>
      <c r="EL134" s="74"/>
      <c r="EM134" s="74"/>
      <c r="EN134" s="74"/>
    </row>
    <row r="135" spans="140:144" s="45" customFormat="1" x14ac:dyDescent="0.3">
      <c r="EJ135" s="74"/>
      <c r="EK135" s="74"/>
      <c r="EL135" s="74"/>
      <c r="EM135" s="74"/>
      <c r="EN135" s="74"/>
    </row>
    <row r="136" spans="140:144" s="45" customFormat="1" x14ac:dyDescent="0.3">
      <c r="EJ136" s="74"/>
      <c r="EK136" s="74"/>
      <c r="EL136" s="74"/>
      <c r="EM136" s="74"/>
      <c r="EN136" s="74"/>
    </row>
    <row r="137" spans="140:144" s="45" customFormat="1" x14ac:dyDescent="0.3">
      <c r="EJ137" s="74"/>
      <c r="EK137" s="74"/>
      <c r="EL137" s="74"/>
      <c r="EM137" s="74"/>
      <c r="EN137" s="74"/>
    </row>
    <row r="138" spans="140:144" s="45" customFormat="1" x14ac:dyDescent="0.3">
      <c r="EJ138" s="74"/>
      <c r="EK138" s="74"/>
      <c r="EL138" s="74"/>
      <c r="EM138" s="74"/>
      <c r="EN138" s="74"/>
    </row>
    <row r="139" spans="140:144" s="45" customFormat="1" x14ac:dyDescent="0.3">
      <c r="EJ139" s="74"/>
      <c r="EK139" s="74"/>
      <c r="EL139" s="74"/>
      <c r="EM139" s="74"/>
      <c r="EN139" s="74"/>
    </row>
    <row r="140" spans="140:144" s="45" customFormat="1" x14ac:dyDescent="0.3">
      <c r="EJ140" s="74"/>
      <c r="EK140" s="74"/>
      <c r="EL140" s="74"/>
      <c r="EM140" s="74"/>
      <c r="EN140" s="74"/>
    </row>
    <row r="141" spans="140:144" s="45" customFormat="1" x14ac:dyDescent="0.3">
      <c r="EJ141" s="74"/>
      <c r="EK141" s="74"/>
      <c r="EL141" s="74"/>
      <c r="EM141" s="74"/>
      <c r="EN141" s="74"/>
    </row>
    <row r="142" spans="140:144" s="45" customFormat="1" x14ac:dyDescent="0.3">
      <c r="EJ142" s="74"/>
      <c r="EK142" s="74"/>
      <c r="EL142" s="74"/>
      <c r="EM142" s="74"/>
      <c r="EN142" s="74"/>
    </row>
    <row r="143" spans="140:144" s="45" customFormat="1" x14ac:dyDescent="0.3">
      <c r="EJ143" s="74"/>
      <c r="EK143" s="74"/>
      <c r="EL143" s="74"/>
      <c r="EM143" s="74"/>
      <c r="EN143" s="74"/>
    </row>
    <row r="144" spans="140:144" s="45" customFormat="1" x14ac:dyDescent="0.3">
      <c r="EJ144" s="74"/>
      <c r="EK144" s="74"/>
      <c r="EL144" s="74"/>
      <c r="EM144" s="74"/>
      <c r="EN144" s="74"/>
    </row>
    <row r="145" spans="140:144" s="45" customFormat="1" x14ac:dyDescent="0.3">
      <c r="EJ145" s="74"/>
      <c r="EK145" s="74"/>
      <c r="EL145" s="74"/>
      <c r="EM145" s="74"/>
      <c r="EN145" s="74"/>
    </row>
    <row r="146" spans="140:144" s="45" customFormat="1" x14ac:dyDescent="0.3">
      <c r="EJ146" s="74"/>
      <c r="EK146" s="74"/>
      <c r="EL146" s="74"/>
      <c r="EM146" s="74"/>
      <c r="EN146" s="74"/>
    </row>
    <row r="147" spans="140:144" s="45" customFormat="1" x14ac:dyDescent="0.3">
      <c r="EJ147" s="74"/>
      <c r="EK147" s="74"/>
      <c r="EL147" s="74"/>
      <c r="EM147" s="74"/>
      <c r="EN147" s="74"/>
    </row>
    <row r="148" spans="140:144" s="45" customFormat="1" x14ac:dyDescent="0.3">
      <c r="EJ148" s="74"/>
      <c r="EK148" s="74"/>
      <c r="EL148" s="74"/>
      <c r="EM148" s="74"/>
      <c r="EN148" s="74"/>
    </row>
    <row r="149" spans="140:144" s="45" customFormat="1" x14ac:dyDescent="0.3">
      <c r="EJ149" s="74"/>
      <c r="EK149" s="74"/>
      <c r="EL149" s="74"/>
      <c r="EM149" s="74"/>
      <c r="EN149" s="74"/>
    </row>
    <row r="150" spans="140:144" s="45" customFormat="1" x14ac:dyDescent="0.3">
      <c r="EJ150" s="74"/>
      <c r="EK150" s="74"/>
      <c r="EL150" s="74"/>
      <c r="EM150" s="74"/>
      <c r="EN150" s="74"/>
    </row>
  </sheetData>
  <protectedRanges>
    <protectedRange sqref="AB12:AB14" name="Range4_1_1_1_2_1_1_2_1_1_1_1_1_1_1_1_1_1_1_1_1_1_1_1_1_1_1_1"/>
    <protectedRange sqref="AL12:AL14" name="Range4_2_1_1_2_1_1_2_1_1_1_1_1_1_1_1_1_1_1_1_1_1_1_1_1_1_1_1"/>
    <protectedRange sqref="AV12:AV15" name="Range4_4_1_1_2_1_1_2_1_1_1_1_1_1_1_1_1_1_1_1_1_1_1_1_1_1_1_1"/>
    <protectedRange sqref="BX13" name="Range5_1_1_1_2_1_1_2_1_1_1_1_1_1_1_1_1_1_1_1_1_1_1_1_1_1_1_1_1"/>
    <protectedRange sqref="BX14 CA13:CA15" name="Range5_2_1_1_2_1_1_2_1_1_1_1_1_1_1_1_1_1_1_1_1_1_1_1_1_1_1_1"/>
    <protectedRange sqref="BX10" name="Range5_1_1_1_2_1_1_1_1_1_1_1_1_1_1_1_1_1_1_1_1_1_1_1_1_1_1"/>
    <protectedRange sqref="CA10" name="Range5_2_1_1_2_1_1_1_1_1_1_1_1_1_1_1_1_1_1_1_1_1_1_1_1_1_1"/>
    <protectedRange sqref="DI10" name="Range5_3_1_1_1_1_1_1_1_1_1_1"/>
    <protectedRange sqref="DI12" name="Range5_8_1_1_1_1_1_1_1_1_1_1_1"/>
    <protectedRange sqref="DI13" name="Range5_11_1_1_1_1_1_1_1_1_1_1"/>
    <protectedRange sqref="DI14" name="Range5_12_1_1_1_1_1_1_1_1_1_1_1"/>
    <protectedRange sqref="DI15" name="Range5_14_1_1_1_1_1_1_1_1_1_1"/>
    <protectedRange sqref="AL10" name="Range4_2_1_1_2_1_1_1_1_1_1_1_1_1_1"/>
    <protectedRange sqref="C10:D14" name="Range1_1"/>
    <protectedRange sqref="B10:B14" name="Range1_1_1_1"/>
    <protectedRange sqref="AJ10:AJ14" name="Range4_1_1"/>
    <protectedRange sqref="AO10:AO14" name="Range4_1_2"/>
    <protectedRange sqref="AQ10:AQ14" name="Range4_1_3"/>
    <protectedRange sqref="BA10:BA14" name="Range4_1_4"/>
    <protectedRange sqref="BE10:BE14" name="Range4_1_5"/>
    <protectedRange sqref="BM10:BM14 BK10:BK14" name="Range4_1_6"/>
    <protectedRange sqref="BN10:BN14" name="Range4_1_7"/>
    <protectedRange sqref="BP10:BP14" name="Range4_1_8"/>
    <protectedRange sqref="CD10:CD14" name="Range5_1"/>
    <protectedRange sqref="CE10:CE14" name="Range5_1_1"/>
    <protectedRange sqref="CG10:CG14" name="Range5_1_2"/>
    <protectedRange sqref="CH10:CH14" name="Range5_1_3"/>
    <protectedRange sqref="CJ10:CJ14" name="Range5_1_4"/>
    <protectedRange sqref="CK10:CK14" name="Range5_1_5"/>
    <protectedRange sqref="CM10:CM14" name="Range5_1_6"/>
    <protectedRange sqref="CN10:CN14" name="Range5_1_7"/>
    <protectedRange sqref="CP10:CP14" name="Range5_1_8"/>
    <protectedRange sqref="CQ10:CQ14" name="Range5_1_9"/>
    <protectedRange sqref="CS10:CS14" name="Range5_1_10"/>
    <protectedRange sqref="CT10:CT14" name="Range5_1_11"/>
    <protectedRange sqref="CV10:CV14" name="Range5_1_12"/>
    <protectedRange sqref="CY10:CY14" name="Range5_1_13"/>
    <protectedRange sqref="CZ10:CZ14" name="Range5_1_14"/>
    <protectedRange sqref="DB10:DB14" name="Range5_1_15"/>
    <protectedRange sqref="DC10:DC14" name="Range5_1_16"/>
    <protectedRange sqref="DE10:DE14" name="Range5_1_17"/>
    <protectedRange sqref="DF10:DF14" name="Range5_1_18"/>
    <protectedRange sqref="DH10:DH14" name="Range5_1_19"/>
    <protectedRange sqref="DM11:DM14" name="Range5_1_20"/>
    <protectedRange sqref="DO10:DO14 DR10:DR14" name="Range6_1"/>
    <protectedRange sqref="DP10:DP14" name="Range6_1_1"/>
    <protectedRange sqref="DV10:DV14" name="Range5_1_23"/>
    <protectedRange sqref="DX10:DX14" name="Range5_1_24"/>
    <protectedRange sqref="EB10:EB14" name="Range6_1_3"/>
    <protectedRange sqref="ED10:ED14" name="Range6_1_4"/>
  </protectedRanges>
  <mergeCells count="161">
    <mergeCell ref="A1:EH1"/>
    <mergeCell ref="A2:EH2"/>
    <mergeCell ref="L3:P3"/>
    <mergeCell ref="CU3:CV3"/>
    <mergeCell ref="A4:A8"/>
    <mergeCell ref="B4:B8"/>
    <mergeCell ref="C4:C8"/>
    <mergeCell ref="D4:D8"/>
    <mergeCell ref="E4:I6"/>
    <mergeCell ref="J4:O6"/>
    <mergeCell ref="P4:DH4"/>
    <mergeCell ref="DI4:DI6"/>
    <mergeCell ref="DJ4:DL6"/>
    <mergeCell ref="DM4:ED4"/>
    <mergeCell ref="EE4:EE6"/>
    <mergeCell ref="EF4:EH6"/>
    <mergeCell ref="P5:BA5"/>
    <mergeCell ref="BB5:BM5"/>
    <mergeCell ref="BN5:BP6"/>
    <mergeCell ref="BQ5:CG5"/>
    <mergeCell ref="CQ5:CY5"/>
    <mergeCell ref="CZ5:DB6"/>
    <mergeCell ref="DC5:DE6"/>
    <mergeCell ref="DF5:DH6"/>
    <mergeCell ref="DM5:DR5"/>
    <mergeCell ref="CQ6:CS6"/>
    <mergeCell ref="CT6:CV6"/>
    <mergeCell ref="CW6:CY6"/>
    <mergeCell ref="DM6:DO6"/>
    <mergeCell ref="P6:T6"/>
    <mergeCell ref="U6:Y6"/>
    <mergeCell ref="Z6:AD6"/>
    <mergeCell ref="AE6:AI6"/>
    <mergeCell ref="AJ6:AN6"/>
    <mergeCell ref="AO6:AS6"/>
    <mergeCell ref="AT6:AX6"/>
    <mergeCell ref="AY6:BA6"/>
    <mergeCell ref="CH5:CP5"/>
    <mergeCell ref="DP6:DR6"/>
    <mergeCell ref="DV6:DX6"/>
    <mergeCell ref="DY6:EA6"/>
    <mergeCell ref="EB6:ED6"/>
    <mergeCell ref="E7:E8"/>
    <mergeCell ref="F7:F8"/>
    <mergeCell ref="G7:G8"/>
    <mergeCell ref="H7:H8"/>
    <mergeCell ref="I7:I8"/>
    <mergeCell ref="J7:J8"/>
    <mergeCell ref="BY6:CA6"/>
    <mergeCell ref="CB6:CD6"/>
    <mergeCell ref="CE6:CG6"/>
    <mergeCell ref="CH6:CJ6"/>
    <mergeCell ref="CK6:CM6"/>
    <mergeCell ref="CN6:CP6"/>
    <mergeCell ref="BB6:BD6"/>
    <mergeCell ref="BE6:BG6"/>
    <mergeCell ref="BH6:BJ6"/>
    <mergeCell ref="BK6:BM6"/>
    <mergeCell ref="BQ6:BU6"/>
    <mergeCell ref="BV6:BX6"/>
    <mergeCell ref="DS5:DU6"/>
    <mergeCell ref="DV5:ED5"/>
    <mergeCell ref="Q7:Q8"/>
    <mergeCell ref="R7:R8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AP7:AP8"/>
    <mergeCell ref="AQ7:AQ8"/>
    <mergeCell ref="AR7:AR8"/>
    <mergeCell ref="AT7:AT8"/>
    <mergeCell ref="AU7:AU8"/>
    <mergeCell ref="AV7:AX7"/>
    <mergeCell ref="AI7:AI8"/>
    <mergeCell ref="AJ7:AJ8"/>
    <mergeCell ref="AK7:AK8"/>
    <mergeCell ref="AL7:AL8"/>
    <mergeCell ref="AM7:AM8"/>
    <mergeCell ref="AO7:AO8"/>
    <mergeCell ref="BH7:BH8"/>
    <mergeCell ref="BI7:BI8"/>
    <mergeCell ref="BK7:BK8"/>
    <mergeCell ref="BL7:BL8"/>
    <mergeCell ref="BN7:BN8"/>
    <mergeCell ref="BO7:BO8"/>
    <mergeCell ref="AY7:AY8"/>
    <mergeCell ref="AZ7:AZ8"/>
    <mergeCell ref="BB7:BB8"/>
    <mergeCell ref="BC7:BC8"/>
    <mergeCell ref="BE7:BE8"/>
    <mergeCell ref="BF7:BF8"/>
    <mergeCell ref="BY7:BY8"/>
    <mergeCell ref="BZ7:BZ8"/>
    <mergeCell ref="CB7:CB8"/>
    <mergeCell ref="CC7:CC8"/>
    <mergeCell ref="CE7:CE8"/>
    <mergeCell ref="CF7:CF8"/>
    <mergeCell ref="BQ7:BQ8"/>
    <mergeCell ref="BR7:BR8"/>
    <mergeCell ref="BS7:BS8"/>
    <mergeCell ref="BT7:BT8"/>
    <mergeCell ref="BV7:BV8"/>
    <mergeCell ref="BW7:BW8"/>
    <mergeCell ref="BU7:BU8"/>
    <mergeCell ref="CQ7:CQ8"/>
    <mergeCell ref="CR7:CR8"/>
    <mergeCell ref="CS7:CS8"/>
    <mergeCell ref="CT7:CT8"/>
    <mergeCell ref="CU7:CU8"/>
    <mergeCell ref="CV7:CV8"/>
    <mergeCell ref="CH7:CH8"/>
    <mergeCell ref="CI7:CI8"/>
    <mergeCell ref="CK7:CK8"/>
    <mergeCell ref="CL7:CL8"/>
    <mergeCell ref="CN7:CN8"/>
    <mergeCell ref="CO7:CO8"/>
    <mergeCell ref="DF7:DF8"/>
    <mergeCell ref="DG7:DG8"/>
    <mergeCell ref="DI7:DI8"/>
    <mergeCell ref="DJ7:DJ8"/>
    <mergeCell ref="DK7:DK8"/>
    <mergeCell ref="DM7:DM8"/>
    <mergeCell ref="CW7:CW8"/>
    <mergeCell ref="CX7:CX8"/>
    <mergeCell ref="CZ7:CZ8"/>
    <mergeCell ref="DA7:DA8"/>
    <mergeCell ref="DC7:DC8"/>
    <mergeCell ref="DD7:DD8"/>
    <mergeCell ref="EF7:EF8"/>
    <mergeCell ref="EG7:EG8"/>
    <mergeCell ref="DW7:DW8"/>
    <mergeCell ref="DY7:DY8"/>
    <mergeCell ref="DZ7:DZ8"/>
    <mergeCell ref="EB7:EB8"/>
    <mergeCell ref="EC7:EC8"/>
    <mergeCell ref="EE7:EE8"/>
    <mergeCell ref="DN7:DN8"/>
    <mergeCell ref="DP7:DP8"/>
    <mergeCell ref="DQ7:DQ8"/>
    <mergeCell ref="DS7:DS8"/>
    <mergeCell ref="DT7:DT8"/>
    <mergeCell ref="DV7:DV8"/>
  </mergeCells>
  <pageMargins left="0" right="0" top="0.15748031496062992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50"/>
  <sheetViews>
    <sheetView zoomScale="70" zoomScaleNormal="70" workbookViewId="0">
      <pane xSplit="2" ySplit="9" topLeftCell="J10" activePane="bottomRight" state="frozen"/>
      <selection pane="topRight" activeCell="C1" sqref="C1"/>
      <selection pane="bottomLeft" activeCell="A10" sqref="A10"/>
      <selection pane="bottomRight" activeCell="L11" sqref="L11"/>
    </sheetView>
  </sheetViews>
  <sheetFormatPr defaultColWidth="17.28515625" defaultRowHeight="17.25" x14ac:dyDescent="0.3"/>
  <cols>
    <col min="1" max="1" width="5.28515625" style="1" customWidth="1"/>
    <col min="2" max="2" width="15.42578125" style="33" customWidth="1"/>
    <col min="3" max="3" width="13.140625" style="1" hidden="1" customWidth="1"/>
    <col min="4" max="4" width="14.7109375" style="1" hidden="1" customWidth="1"/>
    <col min="5" max="5" width="15.7109375" style="1" hidden="1" customWidth="1"/>
    <col min="6" max="7" width="14.85546875" style="1" hidden="1" customWidth="1"/>
    <col min="8" max="8" width="11.5703125" style="1" hidden="1" customWidth="1"/>
    <col min="9" max="9" width="9.5703125" style="1" hidden="1" customWidth="1"/>
    <col min="10" max="12" width="17.5703125" style="1" customWidth="1"/>
    <col min="13" max="13" width="14" style="1" customWidth="1"/>
    <col min="14" max="14" width="9.7109375" style="1" customWidth="1"/>
    <col min="15" max="15" width="11" style="1" hidden="1" customWidth="1"/>
    <col min="16" max="17" width="14.85546875" style="1" customWidth="1"/>
    <col min="18" max="18" width="14.28515625" style="1" customWidth="1"/>
    <col min="19" max="19" width="9.28515625" style="1" customWidth="1"/>
    <col min="20" max="20" width="11.85546875" style="1" hidden="1" customWidth="1"/>
    <col min="21" max="33" width="14.85546875" style="1" hidden="1" customWidth="1"/>
    <col min="34" max="34" width="13.5703125" style="1" hidden="1" customWidth="1"/>
    <col min="35" max="35" width="14.85546875" style="1" hidden="1" customWidth="1"/>
    <col min="36" max="36" width="16.85546875" style="1" customWidth="1"/>
    <col min="37" max="37" width="14.85546875" style="1" customWidth="1"/>
    <col min="38" max="38" width="15.42578125" style="1" customWidth="1"/>
    <col min="39" max="39" width="10.140625" style="1" customWidth="1"/>
    <col min="40" max="40" width="14.85546875" style="1" hidden="1" customWidth="1"/>
    <col min="41" max="43" width="14.28515625" style="1" customWidth="1"/>
    <col min="44" max="44" width="10.42578125" style="1" customWidth="1"/>
    <col min="45" max="68" width="14.85546875" style="1" hidden="1" customWidth="1"/>
    <col min="69" max="69" width="16.85546875" style="1" customWidth="1"/>
    <col min="70" max="70" width="14.85546875" style="1" customWidth="1"/>
    <col min="71" max="71" width="15" style="1" customWidth="1"/>
    <col min="72" max="72" width="8.28515625" style="1" customWidth="1"/>
    <col min="73" max="94" width="14.85546875" style="1" hidden="1" customWidth="1"/>
    <col min="95" max="95" width="12.140625" style="1" hidden="1" customWidth="1"/>
    <col min="96" max="96" width="12.5703125" style="1" hidden="1" customWidth="1"/>
    <col min="97" max="97" width="13" style="1" hidden="1" customWidth="1"/>
    <col min="98" max="98" width="14.85546875" style="1" customWidth="1"/>
    <col min="99" max="99" width="14" style="1" customWidth="1"/>
    <col min="100" max="100" width="14.28515625" style="1" customWidth="1"/>
    <col min="101" max="101" width="8" style="1" customWidth="1"/>
    <col min="102" max="135" width="14.85546875" style="1" hidden="1" customWidth="1"/>
    <col min="136" max="136" width="10.5703125" style="1" hidden="1" customWidth="1"/>
    <col min="137" max="139" width="14.85546875" style="1" hidden="1" customWidth="1"/>
    <col min="140" max="140" width="17.28515625" style="2"/>
    <col min="141" max="145" width="17.28515625" style="67"/>
    <col min="146" max="229" width="17.28515625" style="2"/>
    <col min="230" max="16384" width="17.28515625" style="1"/>
  </cols>
  <sheetData>
    <row r="1" spans="1:255" x14ac:dyDescent="0.3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2"/>
      <c r="CD1" s="152"/>
      <c r="CE1" s="152"/>
      <c r="CF1" s="152"/>
      <c r="CG1" s="152"/>
      <c r="CH1" s="152"/>
      <c r="CI1" s="152"/>
      <c r="CJ1" s="152"/>
      <c r="CK1" s="152"/>
      <c r="CL1" s="152"/>
      <c r="CM1" s="152"/>
      <c r="CN1" s="152"/>
      <c r="CO1" s="152"/>
      <c r="CP1" s="152"/>
      <c r="CQ1" s="152"/>
      <c r="CR1" s="152"/>
      <c r="CS1" s="152"/>
      <c r="CT1" s="152"/>
      <c r="CU1" s="152"/>
      <c r="CV1" s="152"/>
      <c r="CW1" s="152"/>
      <c r="CX1" s="152"/>
      <c r="CY1" s="152"/>
      <c r="CZ1" s="152"/>
      <c r="DA1" s="152"/>
      <c r="DB1" s="152"/>
      <c r="DC1" s="152"/>
      <c r="DD1" s="152"/>
      <c r="DE1" s="152"/>
      <c r="DF1" s="152"/>
      <c r="DG1" s="152"/>
      <c r="DH1" s="152"/>
      <c r="DI1" s="152"/>
      <c r="DJ1" s="152"/>
      <c r="DK1" s="152"/>
      <c r="DL1" s="152"/>
      <c r="DM1" s="152"/>
      <c r="DN1" s="152"/>
      <c r="DO1" s="152"/>
      <c r="DP1" s="152"/>
      <c r="DQ1" s="152"/>
      <c r="DR1" s="152"/>
      <c r="DS1" s="152"/>
      <c r="DT1" s="152"/>
      <c r="DU1" s="152"/>
      <c r="DV1" s="152"/>
      <c r="DW1" s="152"/>
      <c r="DX1" s="152"/>
      <c r="DY1" s="152"/>
      <c r="DZ1" s="152"/>
      <c r="EA1" s="152"/>
      <c r="EB1" s="152"/>
      <c r="EC1" s="152"/>
      <c r="ED1" s="152"/>
      <c r="EE1" s="152"/>
      <c r="EF1" s="152"/>
      <c r="EG1" s="152"/>
      <c r="EH1" s="152"/>
      <c r="EI1" s="152"/>
    </row>
    <row r="2" spans="1:255" ht="17.45" customHeight="1" x14ac:dyDescent="0.3">
      <c r="A2" s="153" t="s">
        <v>73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3"/>
      <c r="CX2" s="153"/>
      <c r="CY2" s="153"/>
      <c r="CZ2" s="153"/>
      <c r="DA2" s="153"/>
      <c r="DB2" s="153"/>
      <c r="DC2" s="153"/>
      <c r="DD2" s="153"/>
      <c r="DE2" s="153"/>
      <c r="DF2" s="153"/>
      <c r="DG2" s="153"/>
      <c r="DH2" s="153"/>
      <c r="DI2" s="153"/>
      <c r="DJ2" s="153"/>
      <c r="DK2" s="153"/>
      <c r="DL2" s="153"/>
      <c r="DM2" s="153"/>
      <c r="DN2" s="153"/>
      <c r="DO2" s="153"/>
      <c r="DP2" s="153"/>
      <c r="DQ2" s="153"/>
      <c r="DR2" s="153"/>
      <c r="DS2" s="153"/>
      <c r="DT2" s="153"/>
      <c r="DU2" s="153"/>
      <c r="DV2" s="153"/>
      <c r="DW2" s="153"/>
      <c r="DX2" s="153"/>
      <c r="DY2" s="153"/>
      <c r="DZ2" s="153"/>
      <c r="EA2" s="153"/>
      <c r="EB2" s="153"/>
      <c r="EC2" s="153"/>
      <c r="ED2" s="153"/>
      <c r="EE2" s="153"/>
      <c r="EF2" s="153"/>
      <c r="EG2" s="153"/>
      <c r="EH2" s="153"/>
      <c r="EI2" s="153"/>
    </row>
    <row r="3" spans="1:255" x14ac:dyDescent="0.3">
      <c r="C3" s="5"/>
      <c r="D3" s="5"/>
      <c r="E3" s="5"/>
      <c r="F3" s="5"/>
      <c r="G3" s="5"/>
      <c r="H3" s="5"/>
      <c r="I3" s="5"/>
      <c r="J3" s="5"/>
      <c r="K3" s="5"/>
      <c r="L3" s="154"/>
      <c r="M3" s="154"/>
      <c r="N3" s="154"/>
      <c r="O3" s="154"/>
      <c r="P3" s="154"/>
      <c r="Q3" s="5"/>
      <c r="R3" s="3"/>
      <c r="S3" s="3"/>
      <c r="U3" s="4"/>
      <c r="V3" s="4"/>
      <c r="W3" s="4"/>
      <c r="X3" s="4"/>
      <c r="Y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CU3" s="155" t="s">
        <v>61</v>
      </c>
      <c r="CV3" s="155"/>
      <c r="CW3" s="4"/>
    </row>
    <row r="4" spans="1:255" ht="17.45" customHeight="1" x14ac:dyDescent="0.3">
      <c r="A4" s="156" t="s">
        <v>1</v>
      </c>
      <c r="B4" s="159" t="s">
        <v>2</v>
      </c>
      <c r="C4" s="162" t="s">
        <v>3</v>
      </c>
      <c r="D4" s="162" t="s">
        <v>4</v>
      </c>
      <c r="E4" s="165" t="s">
        <v>5</v>
      </c>
      <c r="F4" s="166"/>
      <c r="G4" s="166"/>
      <c r="H4" s="166"/>
      <c r="I4" s="167"/>
      <c r="J4" s="174" t="s">
        <v>6</v>
      </c>
      <c r="K4" s="175"/>
      <c r="L4" s="175"/>
      <c r="M4" s="175"/>
      <c r="N4" s="175"/>
      <c r="O4" s="176"/>
      <c r="P4" s="183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84"/>
      <c r="BD4" s="184"/>
      <c r="BE4" s="184"/>
      <c r="BF4" s="184"/>
      <c r="BG4" s="184"/>
      <c r="BH4" s="184"/>
      <c r="BI4" s="184"/>
      <c r="BJ4" s="184"/>
      <c r="BK4" s="184"/>
      <c r="BL4" s="184"/>
      <c r="BM4" s="184"/>
      <c r="BN4" s="184"/>
      <c r="BO4" s="184"/>
      <c r="BP4" s="184"/>
      <c r="BQ4" s="184"/>
      <c r="BR4" s="184"/>
      <c r="BS4" s="184"/>
      <c r="BT4" s="184"/>
      <c r="BU4" s="184"/>
      <c r="BV4" s="184"/>
      <c r="BW4" s="184"/>
      <c r="BX4" s="184"/>
      <c r="BY4" s="184"/>
      <c r="BZ4" s="184"/>
      <c r="CA4" s="184"/>
      <c r="CB4" s="184"/>
      <c r="CC4" s="184"/>
      <c r="CD4" s="184"/>
      <c r="CE4" s="184"/>
      <c r="CF4" s="184"/>
      <c r="CG4" s="184"/>
      <c r="CH4" s="184"/>
      <c r="CI4" s="184"/>
      <c r="CJ4" s="184"/>
      <c r="CK4" s="184"/>
      <c r="CL4" s="184"/>
      <c r="CM4" s="184"/>
      <c r="CN4" s="184"/>
      <c r="CO4" s="184"/>
      <c r="CP4" s="184"/>
      <c r="CQ4" s="184"/>
      <c r="CR4" s="184"/>
      <c r="CS4" s="184"/>
      <c r="CT4" s="184"/>
      <c r="CU4" s="184"/>
      <c r="CV4" s="184"/>
      <c r="CW4" s="184"/>
      <c r="CX4" s="184"/>
      <c r="CY4" s="184"/>
      <c r="CZ4" s="184"/>
      <c r="DA4" s="184"/>
      <c r="DB4" s="184"/>
      <c r="DC4" s="184"/>
      <c r="DD4" s="184"/>
      <c r="DE4" s="184"/>
      <c r="DF4" s="184"/>
      <c r="DG4" s="184"/>
      <c r="DH4" s="184"/>
      <c r="DI4" s="185"/>
      <c r="DJ4" s="104" t="s">
        <v>7</v>
      </c>
      <c r="DK4" s="186" t="s">
        <v>8</v>
      </c>
      <c r="DL4" s="187"/>
      <c r="DM4" s="188"/>
      <c r="DN4" s="195" t="s">
        <v>9</v>
      </c>
      <c r="DO4" s="195"/>
      <c r="DP4" s="195"/>
      <c r="DQ4" s="195"/>
      <c r="DR4" s="195"/>
      <c r="DS4" s="195"/>
      <c r="DT4" s="195"/>
      <c r="DU4" s="195"/>
      <c r="DV4" s="195"/>
      <c r="DW4" s="195"/>
      <c r="DX4" s="195"/>
      <c r="DY4" s="195"/>
      <c r="DZ4" s="195"/>
      <c r="EA4" s="195"/>
      <c r="EB4" s="195"/>
      <c r="EC4" s="195"/>
      <c r="ED4" s="195"/>
      <c r="EE4" s="195"/>
      <c r="EF4" s="104" t="s">
        <v>10</v>
      </c>
      <c r="EG4" s="196" t="s">
        <v>11</v>
      </c>
      <c r="EH4" s="197"/>
      <c r="EI4" s="198"/>
      <c r="EJ4" s="59"/>
      <c r="EK4" s="68"/>
      <c r="EL4" s="68"/>
      <c r="EM4" s="68"/>
      <c r="EN4" s="68"/>
      <c r="EO4" s="68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</row>
    <row r="5" spans="1:255" ht="18" customHeight="1" x14ac:dyDescent="0.3">
      <c r="A5" s="157"/>
      <c r="B5" s="160"/>
      <c r="C5" s="163"/>
      <c r="D5" s="163"/>
      <c r="E5" s="168"/>
      <c r="F5" s="169"/>
      <c r="G5" s="169"/>
      <c r="H5" s="169"/>
      <c r="I5" s="170"/>
      <c r="J5" s="177"/>
      <c r="K5" s="178"/>
      <c r="L5" s="178"/>
      <c r="M5" s="178"/>
      <c r="N5" s="178"/>
      <c r="O5" s="179"/>
      <c r="P5" s="205" t="s">
        <v>12</v>
      </c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7"/>
      <c r="BB5" s="208" t="s">
        <v>13</v>
      </c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117" t="s">
        <v>14</v>
      </c>
      <c r="BO5" s="118"/>
      <c r="BP5" s="118"/>
      <c r="BQ5" s="209" t="s">
        <v>15</v>
      </c>
      <c r="BR5" s="210"/>
      <c r="BS5" s="210"/>
      <c r="BT5" s="210"/>
      <c r="BU5" s="210"/>
      <c r="BV5" s="210"/>
      <c r="BW5" s="210"/>
      <c r="BX5" s="210"/>
      <c r="BY5" s="210"/>
      <c r="BZ5" s="210"/>
      <c r="CA5" s="210"/>
      <c r="CB5" s="210"/>
      <c r="CC5" s="210"/>
      <c r="CD5" s="210"/>
      <c r="CE5" s="210"/>
      <c r="CF5" s="210"/>
      <c r="CG5" s="211"/>
      <c r="CH5" s="123" t="s">
        <v>16</v>
      </c>
      <c r="CI5" s="124"/>
      <c r="CJ5" s="124"/>
      <c r="CK5" s="124"/>
      <c r="CL5" s="124"/>
      <c r="CM5" s="124"/>
      <c r="CN5" s="124"/>
      <c r="CO5" s="124"/>
      <c r="CP5" s="151"/>
      <c r="CQ5" s="209" t="s">
        <v>17</v>
      </c>
      <c r="CR5" s="210"/>
      <c r="CS5" s="210"/>
      <c r="CT5" s="210"/>
      <c r="CU5" s="210"/>
      <c r="CV5" s="210"/>
      <c r="CW5" s="210"/>
      <c r="CX5" s="210"/>
      <c r="CY5" s="210"/>
      <c r="CZ5" s="210"/>
      <c r="DA5" s="208" t="s">
        <v>18</v>
      </c>
      <c r="DB5" s="208"/>
      <c r="DC5" s="208"/>
      <c r="DD5" s="117" t="s">
        <v>19</v>
      </c>
      <c r="DE5" s="118"/>
      <c r="DF5" s="119"/>
      <c r="DG5" s="117" t="s">
        <v>20</v>
      </c>
      <c r="DH5" s="118"/>
      <c r="DI5" s="119"/>
      <c r="DJ5" s="104"/>
      <c r="DK5" s="189"/>
      <c r="DL5" s="190"/>
      <c r="DM5" s="191"/>
      <c r="DN5" s="140"/>
      <c r="DO5" s="140"/>
      <c r="DP5" s="141"/>
      <c r="DQ5" s="141"/>
      <c r="DR5" s="141"/>
      <c r="DS5" s="141"/>
      <c r="DT5" s="117" t="s">
        <v>21</v>
      </c>
      <c r="DU5" s="118"/>
      <c r="DV5" s="119"/>
      <c r="DW5" s="138"/>
      <c r="DX5" s="139"/>
      <c r="DY5" s="139"/>
      <c r="DZ5" s="139"/>
      <c r="EA5" s="139"/>
      <c r="EB5" s="139"/>
      <c r="EC5" s="139"/>
      <c r="ED5" s="139"/>
      <c r="EE5" s="139"/>
      <c r="EF5" s="104"/>
      <c r="EG5" s="199"/>
      <c r="EH5" s="200"/>
      <c r="EI5" s="201"/>
      <c r="EJ5" s="59"/>
      <c r="EK5" s="68"/>
      <c r="EL5" s="68"/>
      <c r="EM5" s="68"/>
      <c r="EN5" s="68"/>
      <c r="EO5" s="68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</row>
    <row r="6" spans="1:255" ht="84" customHeight="1" x14ac:dyDescent="0.3">
      <c r="A6" s="157"/>
      <c r="B6" s="160"/>
      <c r="C6" s="163"/>
      <c r="D6" s="163"/>
      <c r="E6" s="171"/>
      <c r="F6" s="172"/>
      <c r="G6" s="172"/>
      <c r="H6" s="172"/>
      <c r="I6" s="173"/>
      <c r="J6" s="180"/>
      <c r="K6" s="181"/>
      <c r="L6" s="181"/>
      <c r="M6" s="181"/>
      <c r="N6" s="181"/>
      <c r="O6" s="182"/>
      <c r="P6" s="144" t="s">
        <v>54</v>
      </c>
      <c r="Q6" s="145"/>
      <c r="R6" s="145"/>
      <c r="S6" s="145"/>
      <c r="T6" s="146"/>
      <c r="U6" s="147" t="s">
        <v>22</v>
      </c>
      <c r="V6" s="148"/>
      <c r="W6" s="148"/>
      <c r="X6" s="148"/>
      <c r="Y6" s="149"/>
      <c r="Z6" s="147" t="s">
        <v>23</v>
      </c>
      <c r="AA6" s="148"/>
      <c r="AB6" s="148"/>
      <c r="AC6" s="148"/>
      <c r="AD6" s="149"/>
      <c r="AE6" s="147" t="s">
        <v>51</v>
      </c>
      <c r="AF6" s="148"/>
      <c r="AG6" s="148"/>
      <c r="AH6" s="148"/>
      <c r="AI6" s="149"/>
      <c r="AJ6" s="147" t="s">
        <v>52</v>
      </c>
      <c r="AK6" s="148"/>
      <c r="AL6" s="148"/>
      <c r="AM6" s="148"/>
      <c r="AN6" s="149"/>
      <c r="AO6" s="147" t="s">
        <v>24</v>
      </c>
      <c r="AP6" s="148"/>
      <c r="AQ6" s="148"/>
      <c r="AR6" s="148"/>
      <c r="AS6" s="149"/>
      <c r="AT6" s="147" t="s">
        <v>25</v>
      </c>
      <c r="AU6" s="148"/>
      <c r="AV6" s="148"/>
      <c r="AW6" s="148"/>
      <c r="AX6" s="149"/>
      <c r="AY6" s="150" t="s">
        <v>26</v>
      </c>
      <c r="AZ6" s="150"/>
      <c r="BA6" s="150"/>
      <c r="BB6" s="125" t="s">
        <v>27</v>
      </c>
      <c r="BC6" s="126"/>
      <c r="BD6" s="126"/>
      <c r="BE6" s="125" t="s">
        <v>28</v>
      </c>
      <c r="BF6" s="126"/>
      <c r="BG6" s="127"/>
      <c r="BH6" s="128" t="s">
        <v>29</v>
      </c>
      <c r="BI6" s="129"/>
      <c r="BJ6" s="129"/>
      <c r="BK6" s="130" t="s">
        <v>30</v>
      </c>
      <c r="BL6" s="131"/>
      <c r="BM6" s="131"/>
      <c r="BN6" s="135"/>
      <c r="BO6" s="136"/>
      <c r="BP6" s="136"/>
      <c r="BQ6" s="132" t="s">
        <v>31</v>
      </c>
      <c r="BR6" s="133"/>
      <c r="BS6" s="133"/>
      <c r="BT6" s="133"/>
      <c r="BU6" s="134"/>
      <c r="BV6" s="122" t="s">
        <v>32</v>
      </c>
      <c r="BW6" s="122"/>
      <c r="BX6" s="122"/>
      <c r="BY6" s="122" t="s">
        <v>33</v>
      </c>
      <c r="BZ6" s="122"/>
      <c r="CA6" s="122"/>
      <c r="CB6" s="122" t="s">
        <v>34</v>
      </c>
      <c r="CC6" s="122"/>
      <c r="CD6" s="122"/>
      <c r="CE6" s="122" t="s">
        <v>35</v>
      </c>
      <c r="CF6" s="122"/>
      <c r="CG6" s="122"/>
      <c r="CH6" s="122" t="s">
        <v>36</v>
      </c>
      <c r="CI6" s="122"/>
      <c r="CJ6" s="122"/>
      <c r="CK6" s="123" t="s">
        <v>37</v>
      </c>
      <c r="CL6" s="124"/>
      <c r="CM6" s="124"/>
      <c r="CN6" s="122" t="s">
        <v>38</v>
      </c>
      <c r="CO6" s="122"/>
      <c r="CP6" s="122"/>
      <c r="CQ6" s="142" t="s">
        <v>39</v>
      </c>
      <c r="CR6" s="143"/>
      <c r="CS6" s="124"/>
      <c r="CT6" s="123" t="s">
        <v>40</v>
      </c>
      <c r="CU6" s="124"/>
      <c r="CV6" s="124"/>
      <c r="CW6" s="151"/>
      <c r="CX6" s="123" t="s">
        <v>41</v>
      </c>
      <c r="CY6" s="124"/>
      <c r="CZ6" s="124"/>
      <c r="DA6" s="208"/>
      <c r="DB6" s="208"/>
      <c r="DC6" s="208"/>
      <c r="DD6" s="135"/>
      <c r="DE6" s="136"/>
      <c r="DF6" s="137"/>
      <c r="DG6" s="135"/>
      <c r="DH6" s="136"/>
      <c r="DI6" s="137"/>
      <c r="DJ6" s="104"/>
      <c r="DK6" s="192"/>
      <c r="DL6" s="193"/>
      <c r="DM6" s="194"/>
      <c r="DN6" s="117" t="s">
        <v>42</v>
      </c>
      <c r="DO6" s="118"/>
      <c r="DP6" s="119"/>
      <c r="DQ6" s="117" t="s">
        <v>43</v>
      </c>
      <c r="DR6" s="118"/>
      <c r="DS6" s="119"/>
      <c r="DT6" s="135"/>
      <c r="DU6" s="136"/>
      <c r="DV6" s="137"/>
      <c r="DW6" s="117" t="s">
        <v>44</v>
      </c>
      <c r="DX6" s="118"/>
      <c r="DY6" s="119"/>
      <c r="DZ6" s="117" t="s">
        <v>45</v>
      </c>
      <c r="EA6" s="118"/>
      <c r="EB6" s="119"/>
      <c r="EC6" s="120" t="s">
        <v>46</v>
      </c>
      <c r="ED6" s="121"/>
      <c r="EE6" s="121"/>
      <c r="EF6" s="104"/>
      <c r="EG6" s="202"/>
      <c r="EH6" s="203"/>
      <c r="EI6" s="204"/>
      <c r="EJ6" s="6"/>
      <c r="EK6" s="68"/>
      <c r="EL6" s="68"/>
      <c r="EM6" s="68"/>
      <c r="EN6" s="68"/>
      <c r="EO6" s="68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</row>
    <row r="7" spans="1:255" ht="17.45" customHeight="1" x14ac:dyDescent="0.3">
      <c r="A7" s="157"/>
      <c r="B7" s="160"/>
      <c r="C7" s="163"/>
      <c r="D7" s="163"/>
      <c r="E7" s="100" t="s">
        <v>47</v>
      </c>
      <c r="F7" s="102" t="s">
        <v>60</v>
      </c>
      <c r="G7" s="108" t="s">
        <v>64</v>
      </c>
      <c r="H7" s="114" t="s">
        <v>53</v>
      </c>
      <c r="I7" s="113" t="s">
        <v>49</v>
      </c>
      <c r="J7" s="100" t="s">
        <v>47</v>
      </c>
      <c r="K7" s="102" t="s">
        <v>60</v>
      </c>
      <c r="L7" s="108" t="s">
        <v>65</v>
      </c>
      <c r="M7" s="114" t="s">
        <v>62</v>
      </c>
      <c r="N7" s="114" t="s">
        <v>53</v>
      </c>
      <c r="O7" s="115" t="s">
        <v>49</v>
      </c>
      <c r="P7" s="100" t="s">
        <v>47</v>
      </c>
      <c r="Q7" s="102" t="s">
        <v>60</v>
      </c>
      <c r="R7" s="108" t="s">
        <v>66</v>
      </c>
      <c r="S7" s="109" t="s">
        <v>53</v>
      </c>
      <c r="T7" s="113" t="s">
        <v>49</v>
      </c>
      <c r="U7" s="100" t="s">
        <v>47</v>
      </c>
      <c r="V7" s="102" t="s">
        <v>60</v>
      </c>
      <c r="W7" s="108" t="s">
        <v>64</v>
      </c>
      <c r="X7" s="109" t="s">
        <v>53</v>
      </c>
      <c r="Y7" s="113" t="s">
        <v>49</v>
      </c>
      <c r="Z7" s="100" t="s">
        <v>47</v>
      </c>
      <c r="AA7" s="102" t="s">
        <v>60</v>
      </c>
      <c r="AB7" s="108" t="s">
        <v>64</v>
      </c>
      <c r="AC7" s="109" t="s">
        <v>53</v>
      </c>
      <c r="AD7" s="113" t="s">
        <v>49</v>
      </c>
      <c r="AE7" s="100" t="s">
        <v>47</v>
      </c>
      <c r="AF7" s="102" t="s">
        <v>60</v>
      </c>
      <c r="AG7" s="108" t="s">
        <v>67</v>
      </c>
      <c r="AH7" s="109" t="s">
        <v>53</v>
      </c>
      <c r="AI7" s="113" t="s">
        <v>49</v>
      </c>
      <c r="AJ7" s="100" t="s">
        <v>47</v>
      </c>
      <c r="AK7" s="102" t="s">
        <v>60</v>
      </c>
      <c r="AL7" s="108" t="s">
        <v>64</v>
      </c>
      <c r="AM7" s="109" t="s">
        <v>53</v>
      </c>
      <c r="AN7" s="60"/>
      <c r="AO7" s="100" t="s">
        <v>47</v>
      </c>
      <c r="AP7" s="102" t="s">
        <v>60</v>
      </c>
      <c r="AQ7" s="108" t="s">
        <v>64</v>
      </c>
      <c r="AR7" s="109" t="s">
        <v>53</v>
      </c>
      <c r="AS7" s="64"/>
      <c r="AT7" s="100" t="s">
        <v>47</v>
      </c>
      <c r="AU7" s="102" t="s">
        <v>60</v>
      </c>
      <c r="AV7" s="111"/>
      <c r="AW7" s="111"/>
      <c r="AX7" s="112"/>
      <c r="AY7" s="100" t="s">
        <v>47</v>
      </c>
      <c r="AZ7" s="102" t="s">
        <v>60</v>
      </c>
      <c r="BA7" s="61"/>
      <c r="BB7" s="100" t="s">
        <v>47</v>
      </c>
      <c r="BC7" s="102" t="s">
        <v>60</v>
      </c>
      <c r="BD7" s="61"/>
      <c r="BE7" s="100" t="s">
        <v>47</v>
      </c>
      <c r="BF7" s="102" t="s">
        <v>60</v>
      </c>
      <c r="BG7" s="61"/>
      <c r="BH7" s="100" t="s">
        <v>47</v>
      </c>
      <c r="BI7" s="102" t="s">
        <v>60</v>
      </c>
      <c r="BJ7" s="61"/>
      <c r="BK7" s="100" t="s">
        <v>47</v>
      </c>
      <c r="BL7" s="102" t="s">
        <v>60</v>
      </c>
      <c r="BM7" s="61"/>
      <c r="BN7" s="100" t="s">
        <v>47</v>
      </c>
      <c r="BO7" s="102" t="s">
        <v>60</v>
      </c>
      <c r="BP7" s="61"/>
      <c r="BQ7" s="100" t="s">
        <v>47</v>
      </c>
      <c r="BR7" s="102" t="s">
        <v>60</v>
      </c>
      <c r="BS7" s="108" t="s">
        <v>65</v>
      </c>
      <c r="BT7" s="109" t="s">
        <v>53</v>
      </c>
      <c r="BU7" s="108" t="s">
        <v>49</v>
      </c>
      <c r="BV7" s="100" t="s">
        <v>47</v>
      </c>
      <c r="BW7" s="102" t="s">
        <v>60</v>
      </c>
      <c r="BX7" s="61"/>
      <c r="BY7" s="100" t="s">
        <v>47</v>
      </c>
      <c r="BZ7" s="102" t="s">
        <v>60</v>
      </c>
      <c r="CA7" s="61"/>
      <c r="CB7" s="100" t="s">
        <v>47</v>
      </c>
      <c r="CC7" s="102" t="s">
        <v>60</v>
      </c>
      <c r="CD7" s="61"/>
      <c r="CE7" s="100" t="s">
        <v>47</v>
      </c>
      <c r="CF7" s="102" t="s">
        <v>60</v>
      </c>
      <c r="CG7" s="61"/>
      <c r="CH7" s="100" t="s">
        <v>47</v>
      </c>
      <c r="CI7" s="102" t="s">
        <v>60</v>
      </c>
      <c r="CJ7" s="61"/>
      <c r="CK7" s="100" t="s">
        <v>47</v>
      </c>
      <c r="CL7" s="102" t="s">
        <v>60</v>
      </c>
      <c r="CM7" s="61"/>
      <c r="CN7" s="100" t="s">
        <v>47</v>
      </c>
      <c r="CO7" s="102" t="s">
        <v>60</v>
      </c>
      <c r="CP7" s="61"/>
      <c r="CQ7" s="100" t="s">
        <v>47</v>
      </c>
      <c r="CR7" s="102" t="s">
        <v>60</v>
      </c>
      <c r="CS7" s="106" t="s">
        <v>67</v>
      </c>
      <c r="CT7" s="100" t="s">
        <v>47</v>
      </c>
      <c r="CU7" s="102" t="s">
        <v>60</v>
      </c>
      <c r="CV7" s="106" t="s">
        <v>67</v>
      </c>
      <c r="CW7" s="109" t="s">
        <v>53</v>
      </c>
      <c r="CX7" s="100" t="s">
        <v>47</v>
      </c>
      <c r="CY7" s="102" t="s">
        <v>60</v>
      </c>
      <c r="CZ7" s="61"/>
      <c r="DA7" s="100" t="s">
        <v>47</v>
      </c>
      <c r="DB7" s="102" t="s">
        <v>60</v>
      </c>
      <c r="DC7" s="61"/>
      <c r="DD7" s="100" t="s">
        <v>47</v>
      </c>
      <c r="DE7" s="102" t="s">
        <v>60</v>
      </c>
      <c r="DF7" s="61"/>
      <c r="DG7" s="100" t="s">
        <v>47</v>
      </c>
      <c r="DH7" s="102" t="s">
        <v>60</v>
      </c>
      <c r="DI7" s="61"/>
      <c r="DJ7" s="105" t="s">
        <v>48</v>
      </c>
      <c r="DK7" s="100" t="s">
        <v>47</v>
      </c>
      <c r="DL7" s="102" t="s">
        <v>60</v>
      </c>
      <c r="DM7" s="61"/>
      <c r="DN7" s="100" t="s">
        <v>47</v>
      </c>
      <c r="DO7" s="102" t="s">
        <v>60</v>
      </c>
      <c r="DP7" s="61"/>
      <c r="DQ7" s="100" t="s">
        <v>47</v>
      </c>
      <c r="DR7" s="102" t="s">
        <v>60</v>
      </c>
      <c r="DS7" s="61"/>
      <c r="DT7" s="100" t="s">
        <v>47</v>
      </c>
      <c r="DU7" s="102" t="s">
        <v>60</v>
      </c>
      <c r="DV7" s="61"/>
      <c r="DW7" s="100" t="s">
        <v>47</v>
      </c>
      <c r="DX7" s="102" t="s">
        <v>60</v>
      </c>
      <c r="DY7" s="61"/>
      <c r="DZ7" s="100" t="s">
        <v>47</v>
      </c>
      <c r="EA7" s="102" t="s">
        <v>60</v>
      </c>
      <c r="EB7" s="61"/>
      <c r="EC7" s="100" t="s">
        <v>47</v>
      </c>
      <c r="ED7" s="102" t="s">
        <v>60</v>
      </c>
      <c r="EE7" s="61"/>
      <c r="EF7" s="104" t="s">
        <v>48</v>
      </c>
      <c r="EG7" s="100" t="s">
        <v>47</v>
      </c>
      <c r="EH7" s="102" t="s">
        <v>60</v>
      </c>
      <c r="EI7" s="61"/>
      <c r="EJ7" s="59"/>
      <c r="EK7" s="69"/>
      <c r="EL7" s="69"/>
      <c r="EM7" s="69"/>
      <c r="EN7" s="69"/>
      <c r="EO7" s="69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</row>
    <row r="8" spans="1:255" ht="96.75" customHeight="1" x14ac:dyDescent="0.3">
      <c r="A8" s="158"/>
      <c r="B8" s="161"/>
      <c r="C8" s="164"/>
      <c r="D8" s="164"/>
      <c r="E8" s="101"/>
      <c r="F8" s="103"/>
      <c r="G8" s="108"/>
      <c r="H8" s="114"/>
      <c r="I8" s="113"/>
      <c r="J8" s="101"/>
      <c r="K8" s="103"/>
      <c r="L8" s="108"/>
      <c r="M8" s="114"/>
      <c r="N8" s="114"/>
      <c r="O8" s="116"/>
      <c r="P8" s="101"/>
      <c r="Q8" s="103"/>
      <c r="R8" s="108"/>
      <c r="S8" s="110"/>
      <c r="T8" s="113"/>
      <c r="U8" s="101"/>
      <c r="V8" s="103"/>
      <c r="W8" s="108"/>
      <c r="X8" s="110"/>
      <c r="Y8" s="113"/>
      <c r="Z8" s="101"/>
      <c r="AA8" s="103"/>
      <c r="AB8" s="108"/>
      <c r="AC8" s="110"/>
      <c r="AD8" s="113"/>
      <c r="AE8" s="101"/>
      <c r="AF8" s="103"/>
      <c r="AG8" s="108"/>
      <c r="AH8" s="110"/>
      <c r="AI8" s="113"/>
      <c r="AJ8" s="101"/>
      <c r="AK8" s="103"/>
      <c r="AL8" s="108"/>
      <c r="AM8" s="110"/>
      <c r="AN8" s="75" t="s">
        <v>49</v>
      </c>
      <c r="AO8" s="101"/>
      <c r="AP8" s="103"/>
      <c r="AQ8" s="108"/>
      <c r="AR8" s="110"/>
      <c r="AS8" s="75" t="s">
        <v>49</v>
      </c>
      <c r="AT8" s="101"/>
      <c r="AU8" s="103"/>
      <c r="AV8" s="75" t="s">
        <v>67</v>
      </c>
      <c r="AW8" s="32" t="s">
        <v>53</v>
      </c>
      <c r="AX8" s="75" t="s">
        <v>49</v>
      </c>
      <c r="AY8" s="101"/>
      <c r="AZ8" s="103"/>
      <c r="BA8" s="75" t="s">
        <v>68</v>
      </c>
      <c r="BB8" s="101"/>
      <c r="BC8" s="103"/>
      <c r="BD8" s="75" t="s">
        <v>67</v>
      </c>
      <c r="BE8" s="101"/>
      <c r="BF8" s="103"/>
      <c r="BG8" s="75" t="s">
        <v>67</v>
      </c>
      <c r="BH8" s="101"/>
      <c r="BI8" s="103"/>
      <c r="BJ8" s="75" t="s">
        <v>65</v>
      </c>
      <c r="BK8" s="101"/>
      <c r="BL8" s="103"/>
      <c r="BM8" s="75" t="s">
        <v>65</v>
      </c>
      <c r="BN8" s="101"/>
      <c r="BO8" s="103"/>
      <c r="BP8" s="75" t="s">
        <v>69</v>
      </c>
      <c r="BQ8" s="101"/>
      <c r="BR8" s="103"/>
      <c r="BS8" s="108"/>
      <c r="BT8" s="110"/>
      <c r="BU8" s="108"/>
      <c r="BV8" s="101"/>
      <c r="BW8" s="103"/>
      <c r="BX8" s="75" t="s">
        <v>67</v>
      </c>
      <c r="BY8" s="101"/>
      <c r="BZ8" s="103"/>
      <c r="CA8" s="75" t="s">
        <v>65</v>
      </c>
      <c r="CB8" s="101"/>
      <c r="CC8" s="103"/>
      <c r="CD8" s="75" t="s">
        <v>67</v>
      </c>
      <c r="CE8" s="101"/>
      <c r="CF8" s="103"/>
      <c r="CG8" s="75" t="s">
        <v>64</v>
      </c>
      <c r="CH8" s="101"/>
      <c r="CI8" s="103"/>
      <c r="CJ8" s="75" t="s">
        <v>65</v>
      </c>
      <c r="CK8" s="101"/>
      <c r="CL8" s="103"/>
      <c r="CM8" s="75" t="s">
        <v>67</v>
      </c>
      <c r="CN8" s="101"/>
      <c r="CO8" s="103"/>
      <c r="CP8" s="75" t="s">
        <v>70</v>
      </c>
      <c r="CQ8" s="101"/>
      <c r="CR8" s="103"/>
      <c r="CS8" s="107"/>
      <c r="CT8" s="101"/>
      <c r="CU8" s="103"/>
      <c r="CV8" s="107"/>
      <c r="CW8" s="110"/>
      <c r="CX8" s="101"/>
      <c r="CY8" s="103"/>
      <c r="CZ8" s="75" t="s">
        <v>67</v>
      </c>
      <c r="DA8" s="101"/>
      <c r="DB8" s="103"/>
      <c r="DC8" s="75" t="s">
        <v>65</v>
      </c>
      <c r="DD8" s="101"/>
      <c r="DE8" s="103"/>
      <c r="DF8" s="75" t="s">
        <v>71</v>
      </c>
      <c r="DG8" s="101"/>
      <c r="DH8" s="103"/>
      <c r="DI8" s="75" t="s">
        <v>65</v>
      </c>
      <c r="DJ8" s="105"/>
      <c r="DK8" s="101"/>
      <c r="DL8" s="103"/>
      <c r="DM8" s="75" t="s">
        <v>65</v>
      </c>
      <c r="DN8" s="101"/>
      <c r="DO8" s="103"/>
      <c r="DP8" s="75" t="s">
        <v>65</v>
      </c>
      <c r="DQ8" s="101"/>
      <c r="DR8" s="103"/>
      <c r="DS8" s="75" t="s">
        <v>67</v>
      </c>
      <c r="DT8" s="101"/>
      <c r="DU8" s="103"/>
      <c r="DV8" s="75" t="s">
        <v>71</v>
      </c>
      <c r="DW8" s="101"/>
      <c r="DX8" s="103"/>
      <c r="DY8" s="75" t="s">
        <v>72</v>
      </c>
      <c r="DZ8" s="101"/>
      <c r="EA8" s="103"/>
      <c r="EB8" s="75" t="s">
        <v>65</v>
      </c>
      <c r="EC8" s="101"/>
      <c r="ED8" s="103"/>
      <c r="EE8" s="75" t="s">
        <v>65</v>
      </c>
      <c r="EF8" s="104"/>
      <c r="EG8" s="101"/>
      <c r="EH8" s="103"/>
      <c r="EI8" s="75" t="s">
        <v>67</v>
      </c>
      <c r="EJ8" s="62"/>
      <c r="EK8" s="70"/>
      <c r="EL8" s="70"/>
      <c r="EM8" s="70"/>
      <c r="EN8" s="70"/>
      <c r="EO8" s="7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</row>
    <row r="9" spans="1:255" x14ac:dyDescent="0.3">
      <c r="A9" s="12"/>
      <c r="B9" s="34">
        <v>1</v>
      </c>
      <c r="C9" s="13">
        <v>2</v>
      </c>
      <c r="D9" s="12">
        <v>3</v>
      </c>
      <c r="E9" s="13">
        <v>4</v>
      </c>
      <c r="F9" s="12">
        <v>5</v>
      </c>
      <c r="G9" s="13">
        <v>6</v>
      </c>
      <c r="H9" s="12">
        <v>7</v>
      </c>
      <c r="I9" s="13">
        <v>8</v>
      </c>
      <c r="J9" s="12">
        <v>2</v>
      </c>
      <c r="K9" s="13">
        <v>3</v>
      </c>
      <c r="L9" s="12">
        <v>4</v>
      </c>
      <c r="M9" s="14" t="s">
        <v>63</v>
      </c>
      <c r="N9" s="13">
        <v>6</v>
      </c>
      <c r="O9" s="12">
        <v>13</v>
      </c>
      <c r="P9" s="13">
        <v>7</v>
      </c>
      <c r="Q9" s="12">
        <v>8</v>
      </c>
      <c r="R9" s="13">
        <v>9</v>
      </c>
      <c r="S9" s="12">
        <v>10</v>
      </c>
      <c r="T9" s="13">
        <v>18</v>
      </c>
      <c r="U9" s="12">
        <v>19</v>
      </c>
      <c r="V9" s="13">
        <v>20</v>
      </c>
      <c r="W9" s="12">
        <v>21</v>
      </c>
      <c r="X9" s="13">
        <v>22</v>
      </c>
      <c r="Y9" s="12">
        <v>23</v>
      </c>
      <c r="Z9" s="13">
        <v>24</v>
      </c>
      <c r="AA9" s="12">
        <v>25</v>
      </c>
      <c r="AB9" s="13">
        <v>26</v>
      </c>
      <c r="AC9" s="12">
        <v>27</v>
      </c>
      <c r="AD9" s="13">
        <v>28</v>
      </c>
      <c r="AE9" s="12">
        <v>29</v>
      </c>
      <c r="AF9" s="13">
        <v>30</v>
      </c>
      <c r="AG9" s="12">
        <v>31</v>
      </c>
      <c r="AH9" s="13">
        <v>32</v>
      </c>
      <c r="AI9" s="12">
        <v>33</v>
      </c>
      <c r="AJ9" s="13">
        <v>11</v>
      </c>
      <c r="AK9" s="12">
        <v>12</v>
      </c>
      <c r="AL9" s="13">
        <v>13</v>
      </c>
      <c r="AM9" s="12">
        <v>14</v>
      </c>
      <c r="AN9" s="13">
        <v>38</v>
      </c>
      <c r="AO9" s="12">
        <v>15</v>
      </c>
      <c r="AP9" s="13">
        <v>16</v>
      </c>
      <c r="AQ9" s="12">
        <v>17</v>
      </c>
      <c r="AR9" s="13">
        <v>18</v>
      </c>
      <c r="AS9" s="12">
        <v>43</v>
      </c>
      <c r="AT9" s="13">
        <v>44</v>
      </c>
      <c r="AU9" s="12">
        <v>45</v>
      </c>
      <c r="AV9" s="13">
        <v>46</v>
      </c>
      <c r="AW9" s="12">
        <v>47</v>
      </c>
      <c r="AX9" s="13">
        <v>48</v>
      </c>
      <c r="AY9" s="12">
        <v>49</v>
      </c>
      <c r="AZ9" s="13">
        <v>50</v>
      </c>
      <c r="BA9" s="12">
        <v>51</v>
      </c>
      <c r="BB9" s="13">
        <v>52</v>
      </c>
      <c r="BC9" s="12">
        <v>53</v>
      </c>
      <c r="BD9" s="13">
        <v>54</v>
      </c>
      <c r="BE9" s="12">
        <v>55</v>
      </c>
      <c r="BF9" s="13">
        <v>56</v>
      </c>
      <c r="BG9" s="12">
        <v>57</v>
      </c>
      <c r="BH9" s="13">
        <v>58</v>
      </c>
      <c r="BI9" s="12">
        <v>59</v>
      </c>
      <c r="BJ9" s="13">
        <v>60</v>
      </c>
      <c r="BK9" s="12">
        <v>61</v>
      </c>
      <c r="BL9" s="13">
        <v>62</v>
      </c>
      <c r="BM9" s="12">
        <v>63</v>
      </c>
      <c r="BN9" s="13">
        <v>64</v>
      </c>
      <c r="BO9" s="12">
        <v>65</v>
      </c>
      <c r="BP9" s="13">
        <v>66</v>
      </c>
      <c r="BQ9" s="12">
        <v>19</v>
      </c>
      <c r="BR9" s="13">
        <v>20</v>
      </c>
      <c r="BS9" s="12">
        <v>21</v>
      </c>
      <c r="BT9" s="13">
        <v>22</v>
      </c>
      <c r="BU9" s="12">
        <v>71</v>
      </c>
      <c r="BV9" s="13">
        <v>72</v>
      </c>
      <c r="BW9" s="12">
        <v>73</v>
      </c>
      <c r="BX9" s="13">
        <v>74</v>
      </c>
      <c r="BY9" s="12">
        <v>75</v>
      </c>
      <c r="BZ9" s="13">
        <v>76</v>
      </c>
      <c r="CA9" s="12">
        <v>77</v>
      </c>
      <c r="CB9" s="13">
        <v>78</v>
      </c>
      <c r="CC9" s="12">
        <v>79</v>
      </c>
      <c r="CD9" s="13">
        <v>80</v>
      </c>
      <c r="CE9" s="12">
        <v>81</v>
      </c>
      <c r="CF9" s="13">
        <v>82</v>
      </c>
      <c r="CG9" s="12">
        <v>83</v>
      </c>
      <c r="CH9" s="13">
        <v>84</v>
      </c>
      <c r="CI9" s="12">
        <v>85</v>
      </c>
      <c r="CJ9" s="13">
        <v>86</v>
      </c>
      <c r="CK9" s="12">
        <v>87</v>
      </c>
      <c r="CL9" s="13">
        <v>88</v>
      </c>
      <c r="CM9" s="12">
        <v>89</v>
      </c>
      <c r="CN9" s="13">
        <v>90</v>
      </c>
      <c r="CO9" s="12">
        <v>91</v>
      </c>
      <c r="CP9" s="13">
        <v>92</v>
      </c>
      <c r="CQ9" s="12">
        <v>23</v>
      </c>
      <c r="CR9" s="13">
        <v>24</v>
      </c>
      <c r="CS9" s="12">
        <v>25</v>
      </c>
      <c r="CT9" s="13">
        <v>26</v>
      </c>
      <c r="CU9" s="12">
        <v>27</v>
      </c>
      <c r="CV9" s="13">
        <v>28</v>
      </c>
      <c r="CW9" s="13"/>
      <c r="CX9" s="12">
        <v>99</v>
      </c>
      <c r="CY9" s="13">
        <v>100</v>
      </c>
      <c r="CZ9" s="12">
        <v>101</v>
      </c>
      <c r="DA9" s="13">
        <v>102</v>
      </c>
      <c r="DB9" s="12">
        <v>103</v>
      </c>
      <c r="DC9" s="13">
        <v>104</v>
      </c>
      <c r="DD9" s="12">
        <v>105</v>
      </c>
      <c r="DE9" s="13">
        <v>106</v>
      </c>
      <c r="DF9" s="12">
        <v>107</v>
      </c>
      <c r="DG9" s="13">
        <v>108</v>
      </c>
      <c r="DH9" s="12">
        <v>109</v>
      </c>
      <c r="DI9" s="13">
        <v>110</v>
      </c>
      <c r="DJ9" s="12">
        <v>111</v>
      </c>
      <c r="DK9" s="13">
        <v>112</v>
      </c>
      <c r="DL9" s="12">
        <v>113</v>
      </c>
      <c r="DM9" s="13">
        <v>114</v>
      </c>
      <c r="DN9" s="12">
        <v>115</v>
      </c>
      <c r="DO9" s="13">
        <v>116</v>
      </c>
      <c r="DP9" s="12">
        <v>117</v>
      </c>
      <c r="DQ9" s="13">
        <v>118</v>
      </c>
      <c r="DR9" s="12">
        <v>119</v>
      </c>
      <c r="DS9" s="13">
        <v>120</v>
      </c>
      <c r="DT9" s="12">
        <v>121</v>
      </c>
      <c r="DU9" s="13">
        <v>122</v>
      </c>
      <c r="DV9" s="12">
        <v>123</v>
      </c>
      <c r="DW9" s="13">
        <v>124</v>
      </c>
      <c r="DX9" s="12">
        <v>125</v>
      </c>
      <c r="DY9" s="13">
        <v>126</v>
      </c>
      <c r="DZ9" s="12">
        <v>127</v>
      </c>
      <c r="EA9" s="13">
        <v>128</v>
      </c>
      <c r="EB9" s="12">
        <v>129</v>
      </c>
      <c r="EC9" s="13">
        <v>130</v>
      </c>
      <c r="ED9" s="12">
        <v>131</v>
      </c>
      <c r="EE9" s="13">
        <v>132</v>
      </c>
      <c r="EF9" s="12">
        <v>133</v>
      </c>
      <c r="EG9" s="13">
        <v>134</v>
      </c>
      <c r="EH9" s="12">
        <v>135</v>
      </c>
      <c r="EI9" s="13">
        <v>136</v>
      </c>
      <c r="EJ9" s="15"/>
      <c r="EK9" s="71"/>
      <c r="EL9" s="71"/>
      <c r="EM9" s="71"/>
      <c r="EN9" s="71"/>
      <c r="EO9" s="71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</row>
    <row r="10" spans="1:255" ht="38.25" customHeight="1" x14ac:dyDescent="0.3">
      <c r="A10" s="78">
        <v>1</v>
      </c>
      <c r="B10" s="79" t="s">
        <v>55</v>
      </c>
      <c r="C10" s="41">
        <v>5575.6617999999999</v>
      </c>
      <c r="D10" s="41">
        <v>249957.95910000001</v>
      </c>
      <c r="E10" s="19">
        <f t="shared" ref="E10:G14" si="0">DK10+EG10-EC10</f>
        <v>4504626.1440000003</v>
      </c>
      <c r="F10" s="20">
        <f t="shared" si="0"/>
        <v>3378469.608</v>
      </c>
      <c r="G10" s="20">
        <f t="shared" si="0"/>
        <v>2008847.6498</v>
      </c>
      <c r="H10" s="20">
        <f>+G10/F10*100</f>
        <v>59.460284770452787</v>
      </c>
      <c r="I10" s="20">
        <f>G10/E10*100</f>
        <v>44.595213577839587</v>
      </c>
      <c r="J10" s="51">
        <f t="shared" ref="J10:L14" si="1">U10+Z10+AJ10+AO10+AT10+AY10+BN10+BV10+BY10+CB10+CE10+CH10+CN10+CQ10+CX10+DA10+DG10+AE10</f>
        <v>1037130.7440000001</v>
      </c>
      <c r="K10" s="43">
        <f t="shared" si="1"/>
        <v>777848.05799999996</v>
      </c>
      <c r="L10" s="43">
        <f t="shared" si="1"/>
        <v>862667.67280000017</v>
      </c>
      <c r="M10" s="43">
        <f>+L10-K10</f>
        <v>84819.614800000214</v>
      </c>
      <c r="N10" s="43">
        <f>+L10/K10*100</f>
        <v>110.9043937215821</v>
      </c>
      <c r="O10" s="43">
        <f>L10/J10*100</f>
        <v>83.178295291186558</v>
      </c>
      <c r="P10" s="51">
        <f t="shared" ref="P10:Q14" si="2">U10+Z10+AE10</f>
        <v>90266.7</v>
      </c>
      <c r="Q10" s="43">
        <f t="shared" si="2"/>
        <v>67700.024999999994</v>
      </c>
      <c r="R10" s="43">
        <f>W10+AB10+AG10</f>
        <v>41313.460400000142</v>
      </c>
      <c r="S10" s="43">
        <f>+R10/Q10*100</f>
        <v>61.024291202256052</v>
      </c>
      <c r="T10" s="52">
        <f>R10/P10*100</f>
        <v>45.768218401692032</v>
      </c>
      <c r="U10" s="51">
        <v>5064.3999999999996</v>
      </c>
      <c r="V10" s="53">
        <f>+U10/12*9</f>
        <v>3798.2999999999997</v>
      </c>
      <c r="W10" s="53">
        <v>1781.7190000000001</v>
      </c>
      <c r="X10" s="53">
        <f>+W10/V10*100</f>
        <v>46.90832740963063</v>
      </c>
      <c r="Y10" s="53">
        <f t="shared" ref="Y10:Y17" si="3">W10/U10*100</f>
        <v>35.181245557222972</v>
      </c>
      <c r="Z10" s="51">
        <v>85202.3</v>
      </c>
      <c r="AA10" s="53">
        <f>+Z10/12*9</f>
        <v>63901.724999999999</v>
      </c>
      <c r="AB10" s="53">
        <v>10823.575999999999</v>
      </c>
      <c r="AC10" s="53">
        <f t="shared" ref="AC10:AC17" si="4">+AB10/AA10*100</f>
        <v>16.937846357042787</v>
      </c>
      <c r="AD10" s="53">
        <f>+AB10/Z10*100</f>
        <v>12.703384767782088</v>
      </c>
      <c r="AE10" s="51">
        <v>0</v>
      </c>
      <c r="AF10" s="53">
        <f>+AE10/12*9</f>
        <v>0</v>
      </c>
      <c r="AG10" s="53">
        <v>28708.165400000144</v>
      </c>
      <c r="AH10" s="53" t="e">
        <f>+AG10/AF10*100</f>
        <v>#DIV/0!</v>
      </c>
      <c r="AI10" s="53" t="e">
        <f>AG10/AE10*100</f>
        <v>#DIV/0!</v>
      </c>
      <c r="AJ10" s="51">
        <v>170918.2</v>
      </c>
      <c r="AK10" s="53">
        <f>+AJ10/12*9</f>
        <v>128188.65000000001</v>
      </c>
      <c r="AL10" s="53">
        <v>136570.58799999999</v>
      </c>
      <c r="AM10" s="53">
        <f>+AL10/AK10*100</f>
        <v>106.53875206580301</v>
      </c>
      <c r="AN10" s="53">
        <f>AL10/AJ10*100</f>
        <v>79.904064049352257</v>
      </c>
      <c r="AO10" s="51">
        <v>6488</v>
      </c>
      <c r="AP10" s="53">
        <f>+AO10/12*9</f>
        <v>4866</v>
      </c>
      <c r="AQ10" s="53">
        <v>4261.8109999999997</v>
      </c>
      <c r="AR10" s="53">
        <f>+AQ10/AP10*100</f>
        <v>87.583456637895594</v>
      </c>
      <c r="AS10" s="53">
        <f>AQ10/AO10*100</f>
        <v>65.687592478421692</v>
      </c>
      <c r="AT10" s="51">
        <v>6900</v>
      </c>
      <c r="AU10" s="53">
        <f>+AT10/12*9</f>
        <v>5175</v>
      </c>
      <c r="AV10" s="53">
        <v>6031.2</v>
      </c>
      <c r="AW10" s="53">
        <f>+AV10/AU10*100</f>
        <v>116.5449275362319</v>
      </c>
      <c r="AX10" s="53">
        <f>AV10/AT10*100</f>
        <v>87.408695652173904</v>
      </c>
      <c r="AY10" s="51">
        <v>0</v>
      </c>
      <c r="AZ10" s="53">
        <f>+AY10/12*9</f>
        <v>0</v>
      </c>
      <c r="BA10" s="53">
        <v>0</v>
      </c>
      <c r="BB10" s="51">
        <v>0</v>
      </c>
      <c r="BC10" s="53">
        <f>+BB10/12*9</f>
        <v>0</v>
      </c>
      <c r="BD10" s="53">
        <v>0</v>
      </c>
      <c r="BE10" s="51">
        <v>1477564.3</v>
      </c>
      <c r="BF10" s="53">
        <f>+BE10/12*9</f>
        <v>1108173.2250000001</v>
      </c>
      <c r="BG10" s="53">
        <v>1108173.2</v>
      </c>
      <c r="BH10" s="51">
        <v>3703.9</v>
      </c>
      <c r="BI10" s="53">
        <f>+BH10/12*9</f>
        <v>2777.9250000000002</v>
      </c>
      <c r="BJ10" s="53">
        <v>3055.6</v>
      </c>
      <c r="BK10" s="51">
        <v>0</v>
      </c>
      <c r="BL10" s="53">
        <f>+BK10/12*9</f>
        <v>0</v>
      </c>
      <c r="BM10" s="53">
        <v>0</v>
      </c>
      <c r="BN10" s="51">
        <v>0</v>
      </c>
      <c r="BO10" s="53">
        <f>+BN10/12*9</f>
        <v>0</v>
      </c>
      <c r="BP10" s="53">
        <v>0</v>
      </c>
      <c r="BQ10" s="51">
        <f t="shared" ref="BQ10:BR14" si="5">BV10+BY10+CB10+CE10</f>
        <v>160025</v>
      </c>
      <c r="BR10" s="53">
        <f t="shared" si="5"/>
        <v>120018.75</v>
      </c>
      <c r="BS10" s="53">
        <f>BX10+CA10+CD10+CG10</f>
        <v>97810.722000000009</v>
      </c>
      <c r="BT10" s="53">
        <f>+BS10/BR10*100</f>
        <v>81.496201218559605</v>
      </c>
      <c r="BU10" s="53">
        <f>BS10/BQ10*100</f>
        <v>61.122150913919704</v>
      </c>
      <c r="BV10" s="51">
        <v>109392</v>
      </c>
      <c r="BW10" s="53">
        <f>+BV10/12*9</f>
        <v>82044</v>
      </c>
      <c r="BX10" s="53">
        <v>70841.330100000006</v>
      </c>
      <c r="BY10" s="51">
        <v>35633</v>
      </c>
      <c r="BZ10" s="53">
        <f>+BY10/12*9</f>
        <v>26724.75</v>
      </c>
      <c r="CA10" s="53">
        <v>6182.7979999999998</v>
      </c>
      <c r="CB10" s="51">
        <v>0</v>
      </c>
      <c r="CC10" s="53">
        <f>+CB10/12*9</f>
        <v>0</v>
      </c>
      <c r="CD10" s="53">
        <v>0</v>
      </c>
      <c r="CE10" s="51">
        <v>15000</v>
      </c>
      <c r="CF10" s="53">
        <f>+CE10/12*9</f>
        <v>11250</v>
      </c>
      <c r="CG10" s="53">
        <v>20786.5939</v>
      </c>
      <c r="CH10" s="51">
        <v>0</v>
      </c>
      <c r="CI10" s="53">
        <f>+CH10/12*9</f>
        <v>0</v>
      </c>
      <c r="CJ10" s="53">
        <v>0</v>
      </c>
      <c r="CK10" s="51">
        <v>2227.1999999999998</v>
      </c>
      <c r="CL10" s="53">
        <f>+CK10/12*9</f>
        <v>1670.3999999999999</v>
      </c>
      <c r="CM10" s="53">
        <v>1559.04</v>
      </c>
      <c r="CN10" s="51">
        <v>0</v>
      </c>
      <c r="CO10" s="53">
        <f>+CN10/12*9</f>
        <v>0</v>
      </c>
      <c r="CP10" s="53">
        <v>0</v>
      </c>
      <c r="CQ10" s="51">
        <v>45443.4</v>
      </c>
      <c r="CR10" s="53">
        <f>+CQ10/12*9</f>
        <v>34082.550000000003</v>
      </c>
      <c r="CS10" s="53">
        <v>25331.1325</v>
      </c>
      <c r="CT10" s="51">
        <v>22165.4</v>
      </c>
      <c r="CU10" s="53">
        <f>+CT10/12*9</f>
        <v>16624.050000000003</v>
      </c>
      <c r="CV10" s="53">
        <v>13579.262500000001</v>
      </c>
      <c r="CW10" s="53">
        <f>+CV10/CU10*100</f>
        <v>81.684442118496989</v>
      </c>
      <c r="CX10" s="19">
        <v>0</v>
      </c>
      <c r="CY10" s="42">
        <f>+CX10/12*9</f>
        <v>0</v>
      </c>
      <c r="CZ10" s="42">
        <v>3907.1329999999998</v>
      </c>
      <c r="DA10" s="19">
        <v>0</v>
      </c>
      <c r="DB10" s="42">
        <f>+DA10/12*9</f>
        <v>0</v>
      </c>
      <c r="DC10" s="42">
        <v>300</v>
      </c>
      <c r="DD10" s="19">
        <v>0</v>
      </c>
      <c r="DE10" s="42">
        <f>+DD10/12*9</f>
        <v>0</v>
      </c>
      <c r="DF10" s="42">
        <v>0</v>
      </c>
      <c r="DG10" s="19">
        <v>557089.44400000002</v>
      </c>
      <c r="DH10" s="42">
        <f>+DG10/12*9</f>
        <v>417817.08299999998</v>
      </c>
      <c r="DI10" s="42">
        <v>547141.62589999998</v>
      </c>
      <c r="DJ10" s="42">
        <v>0</v>
      </c>
      <c r="DK10" s="19">
        <f t="shared" ref="DK10:DM14" si="6">U10+Z10+AJ10+AO10+AT10+AY10+BB10+BE10+BH10+BK10+BN10+BV10+BY10+CB10+CE10+CH10+CK10+CN10+CQ10+CX10+DA10+DD10+DG10+AE10</f>
        <v>2520626.1439999999</v>
      </c>
      <c r="DL10" s="42">
        <f t="shared" si="6"/>
        <v>1890469.608</v>
      </c>
      <c r="DM10" s="42">
        <f t="shared" si="6"/>
        <v>1975455.5127999999</v>
      </c>
      <c r="DN10" s="19">
        <v>100000</v>
      </c>
      <c r="DO10" s="42">
        <f>+DN10/12*9</f>
        <v>75000</v>
      </c>
      <c r="DP10" s="42">
        <v>450</v>
      </c>
      <c r="DQ10" s="19">
        <v>1884000</v>
      </c>
      <c r="DR10" s="42">
        <f>+DQ10/12*9</f>
        <v>1413000</v>
      </c>
      <c r="DS10" s="42">
        <v>32942.137000000002</v>
      </c>
      <c r="DT10" s="19">
        <v>0</v>
      </c>
      <c r="DU10" s="42">
        <f>+DT10/12*9</f>
        <v>0</v>
      </c>
      <c r="DV10" s="42">
        <v>0</v>
      </c>
      <c r="DW10" s="19">
        <v>0</v>
      </c>
      <c r="DX10" s="42">
        <f>+DW10/12*9</f>
        <v>0</v>
      </c>
      <c r="DY10" s="42">
        <v>0</v>
      </c>
      <c r="DZ10" s="19">
        <v>0</v>
      </c>
      <c r="EA10" s="42">
        <f>+DZ10/12*9</f>
        <v>0</v>
      </c>
      <c r="EB10" s="42">
        <v>0</v>
      </c>
      <c r="EC10" s="19">
        <v>364707.3</v>
      </c>
      <c r="ED10" s="42">
        <f>+EC10/12*9</f>
        <v>273530.47499999998</v>
      </c>
      <c r="EE10" s="42">
        <v>0</v>
      </c>
      <c r="EF10" s="42">
        <v>0</v>
      </c>
      <c r="EG10" s="19">
        <f t="shared" ref="EG10:EH14" si="7">DN10+DQ10+DT10+DW10+DZ10+EC10</f>
        <v>2348707.2999999998</v>
      </c>
      <c r="EH10" s="42">
        <f t="shared" si="7"/>
        <v>1761530.4750000001</v>
      </c>
      <c r="EI10" s="42">
        <f>DP10+DS10+DV10+DY10+EB10+EE10+EF10</f>
        <v>33392.137000000002</v>
      </c>
      <c r="EJ10" s="24"/>
      <c r="EK10" s="72"/>
      <c r="EL10" s="72"/>
      <c r="EM10" s="72"/>
      <c r="EN10" s="72"/>
      <c r="EO10" s="72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</row>
    <row r="11" spans="1:255" ht="38.25" customHeight="1" x14ac:dyDescent="0.3">
      <c r="A11" s="78">
        <v>2</v>
      </c>
      <c r="B11" s="79" t="s">
        <v>56</v>
      </c>
      <c r="C11" s="41">
        <v>37539.474900000001</v>
      </c>
      <c r="D11" s="41">
        <v>113897.14599999999</v>
      </c>
      <c r="E11" s="19">
        <f t="shared" si="0"/>
        <v>2728871.949</v>
      </c>
      <c r="F11" s="20">
        <f t="shared" si="0"/>
        <v>2046653.9617500007</v>
      </c>
      <c r="G11" s="20">
        <f t="shared" si="0"/>
        <v>2064235.7707999998</v>
      </c>
      <c r="H11" s="20">
        <f t="shared" ref="H11:H17" si="8">+G11/F11*100</f>
        <v>100.8590513774476</v>
      </c>
      <c r="I11" s="20">
        <f>G11/E11*100</f>
        <v>75.644288533085728</v>
      </c>
      <c r="J11" s="51">
        <f t="shared" si="1"/>
        <v>830911.4420000005</v>
      </c>
      <c r="K11" s="43">
        <f t="shared" si="1"/>
        <v>623183.58150000032</v>
      </c>
      <c r="L11" s="43">
        <f t="shared" si="1"/>
        <v>571192.38679999986</v>
      </c>
      <c r="M11" s="43">
        <f t="shared" ref="M11:M17" si="9">+L11-K11</f>
        <v>-51991.194700000458</v>
      </c>
      <c r="N11" s="43">
        <f t="shared" ref="N11:N17" si="10">+L11/K11*100</f>
        <v>91.657162312450865</v>
      </c>
      <c r="O11" s="43">
        <f>L11/J11*100</f>
        <v>68.742871734338152</v>
      </c>
      <c r="P11" s="51">
        <f t="shared" si="2"/>
        <v>130362.23000000045</v>
      </c>
      <c r="Q11" s="43">
        <f t="shared" si="2"/>
        <v>97771.672500000335</v>
      </c>
      <c r="R11" s="43">
        <f>W11+AB11+AG11</f>
        <v>71009.745199999743</v>
      </c>
      <c r="S11" s="43">
        <f t="shared" ref="S11:S17" si="11">+R11/Q11*100</f>
        <v>72.628137971148547</v>
      </c>
      <c r="T11" s="52">
        <f>R11/P11*100</f>
        <v>54.471103478361407</v>
      </c>
      <c r="U11" s="51">
        <v>10000</v>
      </c>
      <c r="V11" s="53">
        <f t="shared" ref="V11:V14" si="12">+U11/12*9</f>
        <v>7500</v>
      </c>
      <c r="W11" s="53">
        <v>7056.0447999999997</v>
      </c>
      <c r="X11" s="53">
        <f t="shared" ref="X11:X17" si="13">+W11/V11*100</f>
        <v>94.08059733333333</v>
      </c>
      <c r="Y11" s="53">
        <f t="shared" si="3"/>
        <v>70.560447999999994</v>
      </c>
      <c r="Z11" s="51">
        <v>20000</v>
      </c>
      <c r="AA11" s="53">
        <f t="shared" ref="AA11:AA14" si="14">+Z11/12*9</f>
        <v>15000</v>
      </c>
      <c r="AB11" s="53">
        <v>29813.5874</v>
      </c>
      <c r="AC11" s="53">
        <f t="shared" si="4"/>
        <v>198.75724933333333</v>
      </c>
      <c r="AD11" s="53">
        <f t="shared" ref="AD11:AD17" si="15">+AB11/Z11*100</f>
        <v>149.067937</v>
      </c>
      <c r="AE11" s="51">
        <v>100362.23000000045</v>
      </c>
      <c r="AF11" s="53">
        <f t="shared" ref="AF11:AF14" si="16">+AE11/12*9</f>
        <v>75271.672500000335</v>
      </c>
      <c r="AG11" s="53">
        <v>34140.11299999975</v>
      </c>
      <c r="AH11" s="53">
        <f>+AG11/AF11*100</f>
        <v>45.355858141719381</v>
      </c>
      <c r="AI11" s="53">
        <f>AG11/AE11*100</f>
        <v>34.016893606289536</v>
      </c>
      <c r="AJ11" s="51">
        <v>324498.40000000002</v>
      </c>
      <c r="AK11" s="53">
        <f t="shared" ref="AK11:AK14" si="17">+AJ11/12*9</f>
        <v>243373.80000000002</v>
      </c>
      <c r="AL11" s="53">
        <v>249037.6036</v>
      </c>
      <c r="AM11" s="53">
        <f>+AL11/AK11*100</f>
        <v>102.32720350341738</v>
      </c>
      <c r="AN11" s="53">
        <f>AL11/AJ11*100</f>
        <v>76.745402627563024</v>
      </c>
      <c r="AO11" s="51">
        <v>7780.8</v>
      </c>
      <c r="AP11" s="53">
        <f t="shared" ref="AP11:AP14" si="18">+AO11/12*9</f>
        <v>5835.5999999999995</v>
      </c>
      <c r="AQ11" s="53">
        <v>6412.1545999999998</v>
      </c>
      <c r="AR11" s="53">
        <f>+AQ11/AP11*100</f>
        <v>109.87995407498801</v>
      </c>
      <c r="AS11" s="53">
        <f>AQ11/AO11*100</f>
        <v>82.409965556241005</v>
      </c>
      <c r="AT11" s="51">
        <v>12300</v>
      </c>
      <c r="AU11" s="53">
        <f t="shared" ref="AU11:AU14" si="19">+AT11/12*9</f>
        <v>9225</v>
      </c>
      <c r="AV11" s="53">
        <v>10195.700000000001</v>
      </c>
      <c r="AW11" s="53">
        <f>+AV11/AU11*100</f>
        <v>110.52249322493226</v>
      </c>
      <c r="AX11" s="53">
        <f>AV11/AT11*100</f>
        <v>82.891869918699186</v>
      </c>
      <c r="AY11" s="51">
        <v>0</v>
      </c>
      <c r="AZ11" s="53">
        <f t="shared" ref="AZ11:AZ14" si="20">+AY11/12*9</f>
        <v>0</v>
      </c>
      <c r="BA11" s="53">
        <v>0</v>
      </c>
      <c r="BB11" s="51">
        <v>0</v>
      </c>
      <c r="BC11" s="53">
        <f t="shared" ref="BC11:BC14" si="21">+BB11/12*9</f>
        <v>0</v>
      </c>
      <c r="BD11" s="53">
        <v>0</v>
      </c>
      <c r="BE11" s="51">
        <v>1487011.3</v>
      </c>
      <c r="BF11" s="53">
        <f t="shared" ref="BF11:BF14" si="22">+BE11/12*9</f>
        <v>1115258.4750000001</v>
      </c>
      <c r="BG11" s="53">
        <v>1115258.5</v>
      </c>
      <c r="BH11" s="51">
        <v>9804.9</v>
      </c>
      <c r="BI11" s="53">
        <f t="shared" ref="BI11:BI14" si="23">+BH11/12*9</f>
        <v>7353.6749999999993</v>
      </c>
      <c r="BJ11" s="53">
        <v>8328.6</v>
      </c>
      <c r="BK11" s="51">
        <v>0</v>
      </c>
      <c r="BL11" s="53">
        <f t="shared" ref="BL11:BL14" si="24">+BK11/12*9</f>
        <v>0</v>
      </c>
      <c r="BM11" s="53">
        <v>0</v>
      </c>
      <c r="BN11" s="51">
        <v>0</v>
      </c>
      <c r="BO11" s="53">
        <f t="shared" ref="BO11:BO14" si="25">+BN11/12*9</f>
        <v>0</v>
      </c>
      <c r="BP11" s="53">
        <v>0</v>
      </c>
      <c r="BQ11" s="51">
        <f t="shared" si="5"/>
        <v>44460.9</v>
      </c>
      <c r="BR11" s="53">
        <f t="shared" si="5"/>
        <v>33345.675000000003</v>
      </c>
      <c r="BS11" s="53">
        <f>BX11+CA11+CD11+CG11</f>
        <v>14367.429000000002</v>
      </c>
      <c r="BT11" s="53">
        <f t="shared" ref="BT11:BT17" si="26">+BS11/BR11*100</f>
        <v>43.08633428473108</v>
      </c>
      <c r="BU11" s="53">
        <f>BS11/BQ11*100</f>
        <v>32.314750713548314</v>
      </c>
      <c r="BV11" s="51">
        <v>31562</v>
      </c>
      <c r="BW11" s="53">
        <f t="shared" ref="BW11:BW14" si="27">+BV11/12*9</f>
        <v>23671.5</v>
      </c>
      <c r="BX11" s="53">
        <v>10110.424000000001</v>
      </c>
      <c r="BY11" s="51">
        <v>7543.4</v>
      </c>
      <c r="BZ11" s="53">
        <f t="shared" ref="BZ11:BZ14" si="28">+BY11/12*9</f>
        <v>5657.55</v>
      </c>
      <c r="CA11" s="53">
        <v>1699.5</v>
      </c>
      <c r="CB11" s="51">
        <v>2100</v>
      </c>
      <c r="CC11" s="53">
        <f t="shared" ref="CC11:CC14" si="29">+CB11/12*9</f>
        <v>1575</v>
      </c>
      <c r="CD11" s="53">
        <v>488.40499999999997</v>
      </c>
      <c r="CE11" s="51">
        <v>3255.5</v>
      </c>
      <c r="CF11" s="53">
        <f t="shared" ref="CF11:CF14" si="30">+CE11/12*9</f>
        <v>2441.625</v>
      </c>
      <c r="CG11" s="53">
        <v>2069.1</v>
      </c>
      <c r="CH11" s="51">
        <v>0</v>
      </c>
      <c r="CI11" s="53">
        <f t="shared" ref="CI11:CI14" si="31">+CH11/12*9</f>
        <v>0</v>
      </c>
      <c r="CJ11" s="53">
        <v>0</v>
      </c>
      <c r="CK11" s="51">
        <v>4454.3999999999996</v>
      </c>
      <c r="CL11" s="53">
        <f t="shared" ref="CL11:CL14" si="32">+CK11/12*9</f>
        <v>3340.7999999999997</v>
      </c>
      <c r="CM11" s="53">
        <v>2672.64</v>
      </c>
      <c r="CN11" s="51">
        <v>0</v>
      </c>
      <c r="CO11" s="53">
        <f t="shared" ref="CO11:CO14" si="33">+CN11/12*9</f>
        <v>0</v>
      </c>
      <c r="CP11" s="53">
        <v>0</v>
      </c>
      <c r="CQ11" s="51">
        <v>196797.57</v>
      </c>
      <c r="CR11" s="53">
        <f t="shared" ref="CR11:CR14" si="34">+CQ11/12*9</f>
        <v>147598.17749999999</v>
      </c>
      <c r="CS11" s="53">
        <v>103689.5604</v>
      </c>
      <c r="CT11" s="51">
        <v>62673.07</v>
      </c>
      <c r="CU11" s="53">
        <f t="shared" ref="CU11:CU14" si="35">+CT11/12*9</f>
        <v>47004.802500000005</v>
      </c>
      <c r="CV11" s="53">
        <v>31531.470399999998</v>
      </c>
      <c r="CW11" s="53">
        <f t="shared" ref="CW11:CW17" si="36">+CV11/CU11*100</f>
        <v>67.081380461070964</v>
      </c>
      <c r="CX11" s="19">
        <v>6000</v>
      </c>
      <c r="CY11" s="42">
        <f t="shared" ref="CY11:CY14" si="37">+CX11/12*9</f>
        <v>4500</v>
      </c>
      <c r="CZ11" s="42">
        <v>7595.3519999999999</v>
      </c>
      <c r="DA11" s="19">
        <v>666.1</v>
      </c>
      <c r="DB11" s="42">
        <f t="shared" ref="DB11:DB14" si="38">+DA11/12*9</f>
        <v>499.57499999999999</v>
      </c>
      <c r="DC11" s="42">
        <v>1107.6790000000001</v>
      </c>
      <c r="DD11" s="19">
        <v>0</v>
      </c>
      <c r="DE11" s="42">
        <f t="shared" ref="DE11:DE14" si="39">+DD11/12*9</f>
        <v>0</v>
      </c>
      <c r="DF11" s="42">
        <v>0</v>
      </c>
      <c r="DG11" s="19">
        <v>108045.442</v>
      </c>
      <c r="DH11" s="42">
        <f t="shared" ref="DH11:DH14" si="40">+DG11/12*9</f>
        <v>81034.0815</v>
      </c>
      <c r="DI11" s="42">
        <v>107777.163</v>
      </c>
      <c r="DJ11" s="42">
        <v>0</v>
      </c>
      <c r="DK11" s="19">
        <f t="shared" si="6"/>
        <v>2332182.0419999999</v>
      </c>
      <c r="DL11" s="42">
        <f t="shared" si="6"/>
        <v>1749136.5315000005</v>
      </c>
      <c r="DM11" s="42">
        <f t="shared" si="6"/>
        <v>1697452.1268</v>
      </c>
      <c r="DN11" s="19">
        <v>0</v>
      </c>
      <c r="DO11" s="42">
        <f t="shared" ref="DO11:DO14" si="41">+DN11/12*9</f>
        <v>0</v>
      </c>
      <c r="DP11" s="42">
        <v>0</v>
      </c>
      <c r="DQ11" s="19">
        <v>391689.90700000001</v>
      </c>
      <c r="DR11" s="42">
        <f t="shared" ref="DR11:DR14" si="42">+DQ11/12*9</f>
        <v>293767.43025000003</v>
      </c>
      <c r="DS11" s="42">
        <v>366783.64399999997</v>
      </c>
      <c r="DT11" s="19">
        <v>0</v>
      </c>
      <c r="DU11" s="42">
        <f t="shared" ref="DU11:DU14" si="43">+DT11/12*9</f>
        <v>0</v>
      </c>
      <c r="DV11" s="42">
        <v>0</v>
      </c>
      <c r="DW11" s="19">
        <v>5000</v>
      </c>
      <c r="DX11" s="42">
        <f t="shared" ref="DX11:DX14" si="44">+DW11/12*9</f>
        <v>3750</v>
      </c>
      <c r="DY11" s="42">
        <v>0</v>
      </c>
      <c r="DZ11" s="19">
        <v>0</v>
      </c>
      <c r="EA11" s="42">
        <f t="shared" ref="EA11:EA14" si="45">+DZ11/12*9</f>
        <v>0</v>
      </c>
      <c r="EB11" s="42">
        <v>0</v>
      </c>
      <c r="EC11" s="19">
        <v>441000</v>
      </c>
      <c r="ED11" s="42">
        <f t="shared" ref="ED11:ED14" si="46">+EC11/12*9</f>
        <v>330750</v>
      </c>
      <c r="EE11" s="42">
        <v>440212.97600000002</v>
      </c>
      <c r="EF11" s="42">
        <v>0</v>
      </c>
      <c r="EG11" s="19">
        <f t="shared" si="7"/>
        <v>837689.90700000001</v>
      </c>
      <c r="EH11" s="42">
        <f t="shared" si="7"/>
        <v>628267.43024999998</v>
      </c>
      <c r="EI11" s="42">
        <f>DP11+DS11+DV11+DY11+EB11+EE11+EF11</f>
        <v>806996.62</v>
      </c>
      <c r="EJ11" s="24"/>
      <c r="EK11" s="72"/>
      <c r="EL11" s="72"/>
      <c r="EM11" s="72"/>
      <c r="EO11" s="72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</row>
    <row r="12" spans="1:255" ht="38.25" customHeight="1" x14ac:dyDescent="0.3">
      <c r="A12" s="78">
        <v>3</v>
      </c>
      <c r="B12" s="79" t="s">
        <v>57</v>
      </c>
      <c r="C12" s="41">
        <v>33917.214599999999</v>
      </c>
      <c r="D12" s="41">
        <v>1057.2941000000001</v>
      </c>
      <c r="E12" s="19">
        <f t="shared" si="0"/>
        <v>951507.35139999993</v>
      </c>
      <c r="F12" s="20">
        <f t="shared" si="0"/>
        <v>713630.5135499998</v>
      </c>
      <c r="G12" s="20">
        <f t="shared" si="0"/>
        <v>687970.46790000005</v>
      </c>
      <c r="H12" s="20">
        <f t="shared" si="8"/>
        <v>96.404295337323475</v>
      </c>
      <c r="I12" s="20">
        <f>G12/E12*100</f>
        <v>72.303221502992599</v>
      </c>
      <c r="J12" s="51">
        <f t="shared" si="1"/>
        <v>307439.40399999998</v>
      </c>
      <c r="K12" s="43">
        <f t="shared" si="1"/>
        <v>230579.55299999996</v>
      </c>
      <c r="L12" s="43">
        <f t="shared" si="1"/>
        <v>227642.02189999996</v>
      </c>
      <c r="M12" s="43">
        <f t="shared" si="9"/>
        <v>-2937.5310999999929</v>
      </c>
      <c r="N12" s="43">
        <f t="shared" si="10"/>
        <v>98.726022727609333</v>
      </c>
      <c r="O12" s="43">
        <f>L12/J12*100</f>
        <v>74.044517045706996</v>
      </c>
      <c r="P12" s="51">
        <f t="shared" si="2"/>
        <v>35437.699999999953</v>
      </c>
      <c r="Q12" s="43">
        <f t="shared" si="2"/>
        <v>26578.274999999965</v>
      </c>
      <c r="R12" s="43">
        <f>W12+AB12+AG12</f>
        <v>25723.187999999991</v>
      </c>
      <c r="S12" s="43">
        <f t="shared" si="11"/>
        <v>96.782759603473238</v>
      </c>
      <c r="T12" s="52">
        <f>R12/P12*100</f>
        <v>72.587069702604921</v>
      </c>
      <c r="U12" s="51">
        <v>0</v>
      </c>
      <c r="V12" s="53">
        <f t="shared" si="12"/>
        <v>0</v>
      </c>
      <c r="W12" s="53">
        <v>92.5</v>
      </c>
      <c r="X12" s="53" t="e">
        <f t="shared" si="13"/>
        <v>#DIV/0!</v>
      </c>
      <c r="Y12" s="53" t="e">
        <f t="shared" si="3"/>
        <v>#DIV/0!</v>
      </c>
      <c r="Z12" s="51">
        <v>5220</v>
      </c>
      <c r="AA12" s="53">
        <f t="shared" si="14"/>
        <v>3915</v>
      </c>
      <c r="AB12" s="53">
        <v>5516.1980000000003</v>
      </c>
      <c r="AC12" s="53">
        <f t="shared" si="4"/>
        <v>140.89905491698596</v>
      </c>
      <c r="AD12" s="53">
        <f t="shared" si="15"/>
        <v>105.67429118773947</v>
      </c>
      <c r="AE12" s="51">
        <v>30217.699999999953</v>
      </c>
      <c r="AF12" s="53">
        <f t="shared" si="16"/>
        <v>22663.274999999965</v>
      </c>
      <c r="AG12" s="53">
        <v>20114.489999999991</v>
      </c>
      <c r="AH12" s="53">
        <f>+AG12/AF12*100</f>
        <v>88.75367748041721</v>
      </c>
      <c r="AI12" s="53">
        <f>AG12/AE12*100</f>
        <v>66.565258110312897</v>
      </c>
      <c r="AJ12" s="51">
        <v>55961.599999999999</v>
      </c>
      <c r="AK12" s="53">
        <f t="shared" si="17"/>
        <v>41971.199999999997</v>
      </c>
      <c r="AL12" s="53">
        <v>45707.646000000001</v>
      </c>
      <c r="AM12" s="53">
        <f>+AL12/AK12*100</f>
        <v>108.90240450594695</v>
      </c>
      <c r="AN12" s="53">
        <f>AL12/AJ12*100</f>
        <v>81.67680337946021</v>
      </c>
      <c r="AO12" s="51">
        <v>4713.7</v>
      </c>
      <c r="AP12" s="53">
        <f t="shared" si="18"/>
        <v>3535.2750000000001</v>
      </c>
      <c r="AQ12" s="53">
        <v>3969.645</v>
      </c>
      <c r="AR12" s="53">
        <f>+AQ12/AP12*100</f>
        <v>112.2867386554087</v>
      </c>
      <c r="AS12" s="53">
        <f>AQ12/AO12*100</f>
        <v>84.21505399155653</v>
      </c>
      <c r="AT12" s="51">
        <v>400</v>
      </c>
      <c r="AU12" s="53">
        <f t="shared" si="19"/>
        <v>300</v>
      </c>
      <c r="AV12" s="53">
        <v>624.79999999999995</v>
      </c>
      <c r="AW12" s="53">
        <f>+AV12/AU12*100</f>
        <v>208.26666666666665</v>
      </c>
      <c r="AX12" s="53">
        <f>AV12/AT12*100</f>
        <v>156.19999999999999</v>
      </c>
      <c r="AY12" s="51">
        <v>0</v>
      </c>
      <c r="AZ12" s="53">
        <f t="shared" si="20"/>
        <v>0</v>
      </c>
      <c r="BA12" s="53">
        <v>0</v>
      </c>
      <c r="BB12" s="51">
        <v>0</v>
      </c>
      <c r="BC12" s="53">
        <f t="shared" si="21"/>
        <v>0</v>
      </c>
      <c r="BD12" s="53">
        <v>0</v>
      </c>
      <c r="BE12" s="51">
        <v>490624.6</v>
      </c>
      <c r="BF12" s="53">
        <f t="shared" si="22"/>
        <v>367968.44999999995</v>
      </c>
      <c r="BG12" s="53">
        <v>367968.5</v>
      </c>
      <c r="BH12" s="51">
        <v>1089.4000000000001</v>
      </c>
      <c r="BI12" s="53">
        <f t="shared" si="23"/>
        <v>817.05000000000007</v>
      </c>
      <c r="BJ12" s="53">
        <v>898.7</v>
      </c>
      <c r="BK12" s="51">
        <v>0</v>
      </c>
      <c r="BL12" s="53">
        <f t="shared" si="24"/>
        <v>0</v>
      </c>
      <c r="BM12" s="53">
        <v>0</v>
      </c>
      <c r="BN12" s="51">
        <v>0</v>
      </c>
      <c r="BO12" s="53">
        <f t="shared" si="25"/>
        <v>0</v>
      </c>
      <c r="BP12" s="53">
        <v>0</v>
      </c>
      <c r="BQ12" s="51">
        <f t="shared" si="5"/>
        <v>72828</v>
      </c>
      <c r="BR12" s="53">
        <f t="shared" si="5"/>
        <v>54621</v>
      </c>
      <c r="BS12" s="53">
        <f>BX12+CA12+CD12+CG12</f>
        <v>24382.328000000001</v>
      </c>
      <c r="BT12" s="53">
        <f t="shared" si="26"/>
        <v>44.639109500009155</v>
      </c>
      <c r="BU12" s="53">
        <f>BS12/BQ12*100</f>
        <v>33.479332125006863</v>
      </c>
      <c r="BV12" s="51">
        <v>69528</v>
      </c>
      <c r="BW12" s="53">
        <f t="shared" si="27"/>
        <v>52146</v>
      </c>
      <c r="BX12" s="53">
        <v>20656.067999999999</v>
      </c>
      <c r="BY12" s="51">
        <v>0</v>
      </c>
      <c r="BZ12" s="53">
        <f t="shared" si="28"/>
        <v>0</v>
      </c>
      <c r="CA12" s="53">
        <v>0</v>
      </c>
      <c r="CB12" s="51">
        <v>0</v>
      </c>
      <c r="CC12" s="53">
        <f t="shared" si="29"/>
        <v>0</v>
      </c>
      <c r="CD12" s="53">
        <v>0</v>
      </c>
      <c r="CE12" s="51">
        <v>3300</v>
      </c>
      <c r="CF12" s="53">
        <f t="shared" si="30"/>
        <v>2475</v>
      </c>
      <c r="CG12" s="53">
        <v>3726.26</v>
      </c>
      <c r="CH12" s="51">
        <v>0</v>
      </c>
      <c r="CI12" s="53">
        <f t="shared" si="31"/>
        <v>0</v>
      </c>
      <c r="CJ12" s="53">
        <v>0</v>
      </c>
      <c r="CK12" s="51">
        <v>1999</v>
      </c>
      <c r="CL12" s="53">
        <f t="shared" si="32"/>
        <v>1499.25</v>
      </c>
      <c r="CM12" s="53">
        <v>399.8</v>
      </c>
      <c r="CN12" s="51">
        <v>0</v>
      </c>
      <c r="CO12" s="53">
        <f t="shared" si="33"/>
        <v>0</v>
      </c>
      <c r="CP12" s="53">
        <v>44</v>
      </c>
      <c r="CQ12" s="51">
        <v>39362.1</v>
      </c>
      <c r="CR12" s="53">
        <f t="shared" si="34"/>
        <v>29521.574999999997</v>
      </c>
      <c r="CS12" s="53">
        <v>35006.942000000003</v>
      </c>
      <c r="CT12" s="51">
        <v>19112.099999999999</v>
      </c>
      <c r="CU12" s="53">
        <f t="shared" si="35"/>
        <v>14334.074999999999</v>
      </c>
      <c r="CV12" s="53">
        <v>10794.585999999999</v>
      </c>
      <c r="CW12" s="53">
        <f t="shared" si="36"/>
        <v>75.307168408146325</v>
      </c>
      <c r="CX12" s="19">
        <v>900</v>
      </c>
      <c r="CY12" s="42">
        <f t="shared" si="37"/>
        <v>675</v>
      </c>
      <c r="CZ12" s="42">
        <v>1582.9</v>
      </c>
      <c r="DA12" s="19">
        <v>2000</v>
      </c>
      <c r="DB12" s="42">
        <f t="shared" si="38"/>
        <v>1500</v>
      </c>
      <c r="DC12" s="42">
        <v>3699.9998000000001</v>
      </c>
      <c r="DD12" s="19">
        <v>20000</v>
      </c>
      <c r="DE12" s="42">
        <f t="shared" si="39"/>
        <v>15000</v>
      </c>
      <c r="DF12" s="42">
        <v>8795.09</v>
      </c>
      <c r="DG12" s="19">
        <v>95836.304000000004</v>
      </c>
      <c r="DH12" s="42">
        <f t="shared" si="40"/>
        <v>71877.228000000003</v>
      </c>
      <c r="DI12" s="42">
        <v>86900.573099999994</v>
      </c>
      <c r="DJ12" s="42">
        <v>0</v>
      </c>
      <c r="DK12" s="19">
        <f t="shared" si="6"/>
        <v>821152.40399999998</v>
      </c>
      <c r="DL12" s="42">
        <f t="shared" si="6"/>
        <v>615864.30299999984</v>
      </c>
      <c r="DM12" s="42">
        <f t="shared" si="6"/>
        <v>605704.11190000002</v>
      </c>
      <c r="DN12" s="19">
        <v>0</v>
      </c>
      <c r="DO12" s="42">
        <f t="shared" si="41"/>
        <v>0</v>
      </c>
      <c r="DP12" s="42">
        <v>0</v>
      </c>
      <c r="DQ12" s="19">
        <v>130354.9474</v>
      </c>
      <c r="DR12" s="42">
        <f t="shared" si="42"/>
        <v>97766.210550000003</v>
      </c>
      <c r="DS12" s="42">
        <v>82266.356</v>
      </c>
      <c r="DT12" s="19">
        <v>0</v>
      </c>
      <c r="DU12" s="42">
        <f t="shared" si="43"/>
        <v>0</v>
      </c>
      <c r="DV12" s="42">
        <v>0</v>
      </c>
      <c r="DW12" s="19">
        <v>0</v>
      </c>
      <c r="DX12" s="42">
        <f t="shared" si="44"/>
        <v>0</v>
      </c>
      <c r="DY12" s="42">
        <v>0</v>
      </c>
      <c r="DZ12" s="19">
        <v>0</v>
      </c>
      <c r="EA12" s="42">
        <f t="shared" si="45"/>
        <v>0</v>
      </c>
      <c r="EB12" s="42">
        <v>0</v>
      </c>
      <c r="EC12" s="19">
        <v>95931.948999999993</v>
      </c>
      <c r="ED12" s="42">
        <f t="shared" si="46"/>
        <v>71948.961750000002</v>
      </c>
      <c r="EE12" s="42">
        <v>81270</v>
      </c>
      <c r="EF12" s="42">
        <v>0</v>
      </c>
      <c r="EG12" s="19">
        <f t="shared" si="7"/>
        <v>226286.8964</v>
      </c>
      <c r="EH12" s="42">
        <f t="shared" si="7"/>
        <v>169715.17230000001</v>
      </c>
      <c r="EI12" s="42">
        <f>DP12+DS12+DV12+DY12+EB12+EE12+EF12</f>
        <v>163536.356</v>
      </c>
      <c r="EJ12" s="24"/>
      <c r="EK12" s="72"/>
      <c r="EL12" s="72"/>
      <c r="EM12" s="72"/>
      <c r="EN12" s="72"/>
      <c r="EO12" s="72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</row>
    <row r="13" spans="1:255" ht="38.25" customHeight="1" x14ac:dyDescent="0.3">
      <c r="A13" s="78">
        <v>4</v>
      </c>
      <c r="B13" s="79" t="s">
        <v>58</v>
      </c>
      <c r="C13" s="41">
        <v>237025.62719999999</v>
      </c>
      <c r="D13" s="41">
        <v>1088997.5411</v>
      </c>
      <c r="E13" s="19">
        <f t="shared" si="0"/>
        <v>4611142.5832000002</v>
      </c>
      <c r="F13" s="20">
        <f t="shared" si="0"/>
        <v>3458356.9374000002</v>
      </c>
      <c r="G13" s="20">
        <f t="shared" si="0"/>
        <v>3048856.0049999999</v>
      </c>
      <c r="H13" s="20">
        <f t="shared" si="8"/>
        <v>88.15909000104935</v>
      </c>
      <c r="I13" s="20">
        <f>G13/E13*100</f>
        <v>66.119317500787005</v>
      </c>
      <c r="J13" s="51">
        <f t="shared" si="1"/>
        <v>904623.31900000002</v>
      </c>
      <c r="K13" s="43">
        <f t="shared" si="1"/>
        <v>678467.48924999998</v>
      </c>
      <c r="L13" s="43">
        <f t="shared" si="1"/>
        <v>590664.40699999919</v>
      </c>
      <c r="M13" s="43">
        <f t="shared" si="9"/>
        <v>-87803.082250000793</v>
      </c>
      <c r="N13" s="43">
        <f t="shared" si="10"/>
        <v>87.058616125135018</v>
      </c>
      <c r="O13" s="43">
        <f>L13/J13*100</f>
        <v>65.293962093851263</v>
      </c>
      <c r="P13" s="51">
        <f t="shared" si="2"/>
        <v>159100</v>
      </c>
      <c r="Q13" s="43">
        <f t="shared" si="2"/>
        <v>119325</v>
      </c>
      <c r="R13" s="43">
        <f>W13+AB13+AG13</f>
        <v>52952.447999999276</v>
      </c>
      <c r="S13" s="43">
        <f t="shared" si="11"/>
        <v>44.376658705216236</v>
      </c>
      <c r="T13" s="52">
        <f>R13/P13*100</f>
        <v>33.282494028912183</v>
      </c>
      <c r="U13" s="51">
        <v>0</v>
      </c>
      <c r="V13" s="53">
        <f t="shared" si="12"/>
        <v>0</v>
      </c>
      <c r="W13" s="53">
        <v>131.191</v>
      </c>
      <c r="X13" s="53" t="e">
        <f t="shared" si="13"/>
        <v>#DIV/0!</v>
      </c>
      <c r="Y13" s="53" t="e">
        <f t="shared" si="3"/>
        <v>#DIV/0!</v>
      </c>
      <c r="Z13" s="51">
        <v>16650</v>
      </c>
      <c r="AA13" s="53">
        <f t="shared" si="14"/>
        <v>12487.5</v>
      </c>
      <c r="AB13" s="53">
        <v>11205.744000000001</v>
      </c>
      <c r="AC13" s="53">
        <f t="shared" si="4"/>
        <v>89.735687687687687</v>
      </c>
      <c r="AD13" s="53">
        <f t="shared" si="15"/>
        <v>67.301765765765765</v>
      </c>
      <c r="AE13" s="51">
        <v>142450</v>
      </c>
      <c r="AF13" s="53">
        <f t="shared" si="16"/>
        <v>106837.5</v>
      </c>
      <c r="AG13" s="53">
        <v>41615.512999999279</v>
      </c>
      <c r="AH13" s="53">
        <f>+AG13/AF13*100</f>
        <v>38.952159120158449</v>
      </c>
      <c r="AI13" s="53">
        <f>AG13/AE13*100</f>
        <v>29.214119340118831</v>
      </c>
      <c r="AJ13" s="51">
        <v>442300</v>
      </c>
      <c r="AK13" s="53">
        <f t="shared" si="17"/>
        <v>331725</v>
      </c>
      <c r="AL13" s="53">
        <v>297853.174</v>
      </c>
      <c r="AM13" s="53">
        <f>+AL13/AK13*100</f>
        <v>89.789185017710452</v>
      </c>
      <c r="AN13" s="53">
        <f>AL13/AJ13*100</f>
        <v>67.341888763282839</v>
      </c>
      <c r="AO13" s="51">
        <v>17110</v>
      </c>
      <c r="AP13" s="53">
        <f t="shared" si="18"/>
        <v>12832.5</v>
      </c>
      <c r="AQ13" s="53">
        <v>15859.945</v>
      </c>
      <c r="AR13" s="53">
        <f>+AQ13/AP13*100</f>
        <v>123.59201246834211</v>
      </c>
      <c r="AS13" s="53">
        <f>AQ13/AO13*100</f>
        <v>92.694009351256582</v>
      </c>
      <c r="AT13" s="51">
        <v>13000</v>
      </c>
      <c r="AU13" s="53">
        <f t="shared" si="19"/>
        <v>9750</v>
      </c>
      <c r="AV13" s="53">
        <v>13863.2</v>
      </c>
      <c r="AW13" s="53">
        <f>+AV13/AU13*100</f>
        <v>142.1866666666667</v>
      </c>
      <c r="AX13" s="53">
        <f>AV13/AT13*100</f>
        <v>106.64</v>
      </c>
      <c r="AY13" s="51">
        <v>0</v>
      </c>
      <c r="AZ13" s="53">
        <f t="shared" si="20"/>
        <v>0</v>
      </c>
      <c r="BA13" s="53">
        <v>0</v>
      </c>
      <c r="BB13" s="51">
        <v>0</v>
      </c>
      <c r="BC13" s="53">
        <f t="shared" si="21"/>
        <v>0</v>
      </c>
      <c r="BD13" s="53">
        <v>0</v>
      </c>
      <c r="BE13" s="51">
        <v>2680869.1</v>
      </c>
      <c r="BF13" s="53">
        <f t="shared" si="22"/>
        <v>2010651.825</v>
      </c>
      <c r="BG13" s="53">
        <v>2010651.8</v>
      </c>
      <c r="BH13" s="51">
        <v>3486.1</v>
      </c>
      <c r="BI13" s="53">
        <f t="shared" si="23"/>
        <v>2614.5749999999998</v>
      </c>
      <c r="BJ13" s="53">
        <v>2875.8</v>
      </c>
      <c r="BK13" s="51">
        <v>0</v>
      </c>
      <c r="BL13" s="53">
        <f t="shared" si="24"/>
        <v>0</v>
      </c>
      <c r="BM13" s="53">
        <v>0</v>
      </c>
      <c r="BN13" s="51">
        <v>0</v>
      </c>
      <c r="BO13" s="53">
        <f t="shared" si="25"/>
        <v>0</v>
      </c>
      <c r="BP13" s="53">
        <v>0</v>
      </c>
      <c r="BQ13" s="51">
        <f t="shared" si="5"/>
        <v>44174.400000000001</v>
      </c>
      <c r="BR13" s="53">
        <f t="shared" si="5"/>
        <v>33130.800000000003</v>
      </c>
      <c r="BS13" s="53">
        <f>BX13+CA13+CD13+CG13</f>
        <v>38118.362000000001</v>
      </c>
      <c r="BT13" s="53">
        <f t="shared" si="26"/>
        <v>115.05415504605985</v>
      </c>
      <c r="BU13" s="53">
        <f>BS13/BQ13*100</f>
        <v>86.290616284544896</v>
      </c>
      <c r="BV13" s="51">
        <v>33005</v>
      </c>
      <c r="BW13" s="53">
        <f t="shared" si="27"/>
        <v>24753.75</v>
      </c>
      <c r="BX13" s="53">
        <v>30960.916000000001</v>
      </c>
      <c r="BY13" s="51">
        <v>3330</v>
      </c>
      <c r="BZ13" s="53">
        <f t="shared" si="28"/>
        <v>2497.5</v>
      </c>
      <c r="CA13" s="53">
        <v>1009.437</v>
      </c>
      <c r="CB13" s="51">
        <v>0</v>
      </c>
      <c r="CC13" s="53">
        <f t="shared" si="29"/>
        <v>0</v>
      </c>
      <c r="CD13" s="53">
        <v>0</v>
      </c>
      <c r="CE13" s="51">
        <v>7839.4</v>
      </c>
      <c r="CF13" s="53">
        <f t="shared" si="30"/>
        <v>5879.5499999999993</v>
      </c>
      <c r="CG13" s="53">
        <v>6148.009</v>
      </c>
      <c r="CH13" s="51">
        <v>0</v>
      </c>
      <c r="CI13" s="53">
        <f t="shared" si="31"/>
        <v>0</v>
      </c>
      <c r="CJ13" s="53">
        <v>0</v>
      </c>
      <c r="CK13" s="51">
        <v>4454</v>
      </c>
      <c r="CL13" s="53">
        <f t="shared" si="32"/>
        <v>3340.5</v>
      </c>
      <c r="CM13" s="53">
        <v>3118.08</v>
      </c>
      <c r="CN13" s="51">
        <v>0</v>
      </c>
      <c r="CO13" s="53">
        <f t="shared" si="33"/>
        <v>0</v>
      </c>
      <c r="CP13" s="53">
        <v>1178.326</v>
      </c>
      <c r="CQ13" s="51">
        <v>159916.4</v>
      </c>
      <c r="CR13" s="53">
        <f t="shared" si="34"/>
        <v>119937.3</v>
      </c>
      <c r="CS13" s="53">
        <v>83232.741999999998</v>
      </c>
      <c r="CT13" s="51">
        <v>98469.6</v>
      </c>
      <c r="CU13" s="53">
        <f t="shared" si="35"/>
        <v>73852.200000000012</v>
      </c>
      <c r="CV13" s="53">
        <v>36925.360000000001</v>
      </c>
      <c r="CW13" s="53">
        <f t="shared" si="36"/>
        <v>49.998997998705512</v>
      </c>
      <c r="CX13" s="19">
        <v>5000</v>
      </c>
      <c r="CY13" s="42">
        <f t="shared" si="37"/>
        <v>3750</v>
      </c>
      <c r="CZ13" s="42">
        <v>17782.810000000001</v>
      </c>
      <c r="DA13" s="19">
        <v>1000</v>
      </c>
      <c r="DB13" s="42">
        <f t="shared" si="38"/>
        <v>750</v>
      </c>
      <c r="DC13" s="42">
        <v>2095.2849999999999</v>
      </c>
      <c r="DD13" s="19">
        <v>0</v>
      </c>
      <c r="DE13" s="42">
        <f t="shared" si="39"/>
        <v>0</v>
      </c>
      <c r="DF13" s="42">
        <v>0</v>
      </c>
      <c r="DG13" s="19">
        <v>63022.519</v>
      </c>
      <c r="DH13" s="42">
        <f t="shared" si="40"/>
        <v>47266.88925</v>
      </c>
      <c r="DI13" s="42">
        <v>67728.115000000005</v>
      </c>
      <c r="DJ13" s="42">
        <v>0</v>
      </c>
      <c r="DK13" s="19">
        <f t="shared" si="6"/>
        <v>3593432.5189999999</v>
      </c>
      <c r="DL13" s="42">
        <f t="shared" si="6"/>
        <v>2695074.38925</v>
      </c>
      <c r="DM13" s="42">
        <f t="shared" si="6"/>
        <v>2607310.0869999998</v>
      </c>
      <c r="DN13" s="19">
        <v>0</v>
      </c>
      <c r="DO13" s="42">
        <f t="shared" si="41"/>
        <v>0</v>
      </c>
      <c r="DP13" s="42">
        <v>0</v>
      </c>
      <c r="DQ13" s="19">
        <v>1017710.0642</v>
      </c>
      <c r="DR13" s="42">
        <f t="shared" si="42"/>
        <v>763282.54814999993</v>
      </c>
      <c r="DS13" s="42">
        <v>440440.91800000001</v>
      </c>
      <c r="DT13" s="19">
        <v>0</v>
      </c>
      <c r="DU13" s="42">
        <f t="shared" si="43"/>
        <v>0</v>
      </c>
      <c r="DV13" s="42">
        <v>0</v>
      </c>
      <c r="DW13" s="19">
        <v>0</v>
      </c>
      <c r="DX13" s="42">
        <f t="shared" si="44"/>
        <v>0</v>
      </c>
      <c r="DY13" s="42">
        <v>1105</v>
      </c>
      <c r="DZ13" s="19">
        <v>0</v>
      </c>
      <c r="EA13" s="42">
        <f t="shared" si="45"/>
        <v>0</v>
      </c>
      <c r="EB13" s="42">
        <v>0</v>
      </c>
      <c r="EC13" s="19">
        <v>581038</v>
      </c>
      <c r="ED13" s="42">
        <f t="shared" si="46"/>
        <v>435778.5</v>
      </c>
      <c r="EE13" s="42">
        <v>162240.35370000001</v>
      </c>
      <c r="EF13" s="42">
        <v>0</v>
      </c>
      <c r="EG13" s="19">
        <f t="shared" si="7"/>
        <v>1598748.0641999999</v>
      </c>
      <c r="EH13" s="42">
        <f t="shared" si="7"/>
        <v>1199061.0481499999</v>
      </c>
      <c r="EI13" s="42">
        <f>DP13+DS13+DV13+DY13+EB13+EE13+EF13</f>
        <v>603786.27170000004</v>
      </c>
      <c r="EJ13" s="24"/>
      <c r="EK13" s="72"/>
      <c r="EL13" s="72"/>
      <c r="EM13" s="72"/>
      <c r="EN13" s="72"/>
      <c r="EO13" s="72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</row>
    <row r="14" spans="1:255" ht="38.25" customHeight="1" x14ac:dyDescent="0.3">
      <c r="A14" s="78">
        <v>5</v>
      </c>
      <c r="B14" s="79" t="s">
        <v>59</v>
      </c>
      <c r="C14" s="41">
        <v>14213.669599999999</v>
      </c>
      <c r="D14" s="41">
        <v>52003.305200000003</v>
      </c>
      <c r="E14" s="19">
        <f t="shared" si="0"/>
        <v>1940934.1000000003</v>
      </c>
      <c r="F14" s="20">
        <f t="shared" si="0"/>
        <v>1455700.5749999997</v>
      </c>
      <c r="G14" s="20">
        <f t="shared" si="0"/>
        <v>1403230.3541000001</v>
      </c>
      <c r="H14" s="20">
        <f t="shared" si="8"/>
        <v>96.395534782281743</v>
      </c>
      <c r="I14" s="20">
        <f>G14/E14*100</f>
        <v>72.296651086711279</v>
      </c>
      <c r="J14" s="51">
        <f t="shared" si="1"/>
        <v>510053.5</v>
      </c>
      <c r="K14" s="43">
        <f t="shared" si="1"/>
        <v>382540.125</v>
      </c>
      <c r="L14" s="43">
        <f t="shared" si="1"/>
        <v>440960.79410000012</v>
      </c>
      <c r="M14" s="43">
        <f t="shared" si="9"/>
        <v>58420.669100000116</v>
      </c>
      <c r="N14" s="43">
        <f t="shared" si="10"/>
        <v>115.27177550328874</v>
      </c>
      <c r="O14" s="43">
        <f>L14/J14*100</f>
        <v>86.453831627466542</v>
      </c>
      <c r="P14" s="51">
        <f t="shared" si="2"/>
        <v>108343.4</v>
      </c>
      <c r="Q14" s="43">
        <f t="shared" si="2"/>
        <v>81257.55</v>
      </c>
      <c r="R14" s="43">
        <f>W14+AB14+AG14</f>
        <v>62698.909000000087</v>
      </c>
      <c r="S14" s="43">
        <f t="shared" si="11"/>
        <v>77.160717988667002</v>
      </c>
      <c r="T14" s="52">
        <f>R14/P14*100</f>
        <v>57.870538491500255</v>
      </c>
      <c r="U14" s="51">
        <v>8100</v>
      </c>
      <c r="V14" s="53">
        <f t="shared" si="12"/>
        <v>6075</v>
      </c>
      <c r="W14" s="53">
        <v>19464.518</v>
      </c>
      <c r="X14" s="53">
        <f t="shared" si="13"/>
        <v>320.40358847736627</v>
      </c>
      <c r="Y14" s="53">
        <f t="shared" si="3"/>
        <v>240.3026913580247</v>
      </c>
      <c r="Z14" s="51">
        <v>23543.4</v>
      </c>
      <c r="AA14" s="53">
        <f t="shared" si="14"/>
        <v>17657.55</v>
      </c>
      <c r="AB14" s="53">
        <v>8092.1719999999996</v>
      </c>
      <c r="AC14" s="53">
        <f t="shared" si="4"/>
        <v>45.828396351702246</v>
      </c>
      <c r="AD14" s="53">
        <f t="shared" si="15"/>
        <v>34.371297263776682</v>
      </c>
      <c r="AE14" s="51">
        <v>76700</v>
      </c>
      <c r="AF14" s="53">
        <f t="shared" si="16"/>
        <v>57525</v>
      </c>
      <c r="AG14" s="53">
        <v>35142.219000000085</v>
      </c>
      <c r="AH14" s="53">
        <f>+AG14/AF14*100</f>
        <v>61.09034159061293</v>
      </c>
      <c r="AI14" s="53">
        <f>AG14/AE14*100</f>
        <v>45.817756192959692</v>
      </c>
      <c r="AJ14" s="51">
        <v>270000</v>
      </c>
      <c r="AK14" s="53">
        <f t="shared" si="17"/>
        <v>202500</v>
      </c>
      <c r="AL14" s="53">
        <v>235667.85200000001</v>
      </c>
      <c r="AM14" s="53">
        <f>+AL14/AK14*100</f>
        <v>116.37918617283951</v>
      </c>
      <c r="AN14" s="53">
        <f>AL14/AJ14*100</f>
        <v>87.284389629629629</v>
      </c>
      <c r="AO14" s="51">
        <v>9700</v>
      </c>
      <c r="AP14" s="53">
        <f t="shared" si="18"/>
        <v>7275</v>
      </c>
      <c r="AQ14" s="53">
        <v>8577.2900000000009</v>
      </c>
      <c r="AR14" s="53">
        <f>+AQ14/AP14*100</f>
        <v>117.90089347079038</v>
      </c>
      <c r="AS14" s="53">
        <f>AQ14/AO14*100</f>
        <v>88.425670103092784</v>
      </c>
      <c r="AT14" s="51">
        <v>13000</v>
      </c>
      <c r="AU14" s="53">
        <f t="shared" si="19"/>
        <v>9750</v>
      </c>
      <c r="AV14" s="53">
        <v>10895.4</v>
      </c>
      <c r="AW14" s="53">
        <f>+AV14/AU14*100</f>
        <v>111.7476923076923</v>
      </c>
      <c r="AX14" s="53">
        <f>AV14/AT14*100</f>
        <v>83.810769230769239</v>
      </c>
      <c r="AY14" s="51">
        <v>0</v>
      </c>
      <c r="AZ14" s="53">
        <f t="shared" si="20"/>
        <v>0</v>
      </c>
      <c r="BA14" s="53">
        <v>0</v>
      </c>
      <c r="BB14" s="51">
        <v>0</v>
      </c>
      <c r="BC14" s="53">
        <f t="shared" si="21"/>
        <v>0</v>
      </c>
      <c r="BD14" s="53">
        <v>0</v>
      </c>
      <c r="BE14" s="51">
        <v>914256.6</v>
      </c>
      <c r="BF14" s="53">
        <f t="shared" si="22"/>
        <v>685692.45000000007</v>
      </c>
      <c r="BG14" s="53">
        <v>685692.5</v>
      </c>
      <c r="BH14" s="51">
        <v>2396.8000000000002</v>
      </c>
      <c r="BI14" s="53">
        <f t="shared" si="23"/>
        <v>1797.6000000000001</v>
      </c>
      <c r="BJ14" s="53">
        <v>1977.2</v>
      </c>
      <c r="BK14" s="51">
        <v>0</v>
      </c>
      <c r="BL14" s="53">
        <f t="shared" si="24"/>
        <v>0</v>
      </c>
      <c r="BM14" s="53">
        <v>0</v>
      </c>
      <c r="BN14" s="51">
        <v>0</v>
      </c>
      <c r="BO14" s="53">
        <f t="shared" si="25"/>
        <v>0</v>
      </c>
      <c r="BP14" s="53">
        <v>0</v>
      </c>
      <c r="BQ14" s="51">
        <f t="shared" si="5"/>
        <v>23400</v>
      </c>
      <c r="BR14" s="53">
        <f t="shared" si="5"/>
        <v>17550</v>
      </c>
      <c r="BS14" s="53">
        <f>BX14+CA14+CD14+CG14</f>
        <v>25626.272700000001</v>
      </c>
      <c r="BT14" s="53">
        <f t="shared" si="26"/>
        <v>146.01864786324788</v>
      </c>
      <c r="BU14" s="53">
        <f>BS14/BQ14*100</f>
        <v>109.5139858974359</v>
      </c>
      <c r="BV14" s="51">
        <v>11200</v>
      </c>
      <c r="BW14" s="53">
        <f t="shared" si="27"/>
        <v>8400</v>
      </c>
      <c r="BX14" s="53">
        <v>10687.277400000001</v>
      </c>
      <c r="BY14" s="51">
        <v>5540</v>
      </c>
      <c r="BZ14" s="53">
        <f t="shared" si="28"/>
        <v>4155</v>
      </c>
      <c r="CA14" s="53">
        <v>10766.99</v>
      </c>
      <c r="CB14" s="51">
        <v>3100</v>
      </c>
      <c r="CC14" s="53">
        <f t="shared" si="29"/>
        <v>2325</v>
      </c>
      <c r="CD14" s="53">
        <v>1266.337</v>
      </c>
      <c r="CE14" s="51">
        <v>3560</v>
      </c>
      <c r="CF14" s="53">
        <f t="shared" si="30"/>
        <v>2670</v>
      </c>
      <c r="CG14" s="53">
        <v>2905.6682999999998</v>
      </c>
      <c r="CH14" s="51">
        <v>0</v>
      </c>
      <c r="CI14" s="53">
        <f t="shared" si="31"/>
        <v>0</v>
      </c>
      <c r="CJ14" s="53">
        <v>0</v>
      </c>
      <c r="CK14" s="51">
        <v>2227.1999999999998</v>
      </c>
      <c r="CL14" s="53">
        <f t="shared" si="32"/>
        <v>1670.3999999999999</v>
      </c>
      <c r="CM14" s="53">
        <v>890.86</v>
      </c>
      <c r="CN14" s="51">
        <v>0</v>
      </c>
      <c r="CO14" s="53">
        <f t="shared" si="33"/>
        <v>0</v>
      </c>
      <c r="CP14" s="53">
        <v>0</v>
      </c>
      <c r="CQ14" s="51">
        <v>37800</v>
      </c>
      <c r="CR14" s="53">
        <f t="shared" si="34"/>
        <v>28350</v>
      </c>
      <c r="CS14" s="53">
        <v>27468.297299999998</v>
      </c>
      <c r="CT14" s="51">
        <v>30000</v>
      </c>
      <c r="CU14" s="53">
        <f t="shared" si="35"/>
        <v>22500</v>
      </c>
      <c r="CV14" s="53">
        <v>22380.1973</v>
      </c>
      <c r="CW14" s="53">
        <f t="shared" si="36"/>
        <v>99.467543555555565</v>
      </c>
      <c r="CX14" s="19">
        <v>2000</v>
      </c>
      <c r="CY14" s="42">
        <f t="shared" si="37"/>
        <v>1500</v>
      </c>
      <c r="CZ14" s="42">
        <v>19460.489099999999</v>
      </c>
      <c r="DA14" s="19">
        <v>0</v>
      </c>
      <c r="DB14" s="42">
        <f t="shared" si="38"/>
        <v>0</v>
      </c>
      <c r="DC14" s="42">
        <v>537</v>
      </c>
      <c r="DD14" s="19">
        <v>0</v>
      </c>
      <c r="DE14" s="42">
        <f t="shared" si="39"/>
        <v>0</v>
      </c>
      <c r="DF14" s="42">
        <v>0</v>
      </c>
      <c r="DG14" s="19">
        <v>45810.1</v>
      </c>
      <c r="DH14" s="42">
        <f t="shared" si="40"/>
        <v>34357.574999999997</v>
      </c>
      <c r="DI14" s="42">
        <v>50029.284</v>
      </c>
      <c r="DJ14" s="42">
        <v>0</v>
      </c>
      <c r="DK14" s="19">
        <f t="shared" si="6"/>
        <v>1428934.1</v>
      </c>
      <c r="DL14" s="42">
        <f t="shared" si="6"/>
        <v>1071700.575</v>
      </c>
      <c r="DM14" s="42">
        <f t="shared" si="6"/>
        <v>1129521.3541000001</v>
      </c>
      <c r="DN14" s="19">
        <v>12000</v>
      </c>
      <c r="DO14" s="42">
        <f t="shared" si="41"/>
        <v>9000</v>
      </c>
      <c r="DP14" s="42">
        <v>0</v>
      </c>
      <c r="DQ14" s="19">
        <v>500000</v>
      </c>
      <c r="DR14" s="42">
        <f t="shared" si="42"/>
        <v>375000</v>
      </c>
      <c r="DS14" s="42">
        <v>273709</v>
      </c>
      <c r="DT14" s="19">
        <v>0</v>
      </c>
      <c r="DU14" s="42">
        <f t="shared" si="43"/>
        <v>0</v>
      </c>
      <c r="DV14" s="42">
        <v>0</v>
      </c>
      <c r="DW14" s="19">
        <v>0</v>
      </c>
      <c r="DX14" s="42">
        <f t="shared" si="44"/>
        <v>0</v>
      </c>
      <c r="DY14" s="42">
        <v>0</v>
      </c>
      <c r="DZ14" s="19">
        <v>0</v>
      </c>
      <c r="EA14" s="42">
        <f t="shared" si="45"/>
        <v>0</v>
      </c>
      <c r="EB14" s="42">
        <v>0</v>
      </c>
      <c r="EC14" s="19">
        <v>254196.8</v>
      </c>
      <c r="ED14" s="42">
        <f t="shared" si="46"/>
        <v>190647.59999999998</v>
      </c>
      <c r="EE14" s="42">
        <v>141941.52340000001</v>
      </c>
      <c r="EF14" s="42">
        <v>0</v>
      </c>
      <c r="EG14" s="19">
        <f t="shared" si="7"/>
        <v>766196.8</v>
      </c>
      <c r="EH14" s="42">
        <f t="shared" si="7"/>
        <v>574647.6</v>
      </c>
      <c r="EI14" s="42">
        <f>DP14+DS14+DV14+DY14+EB14+EE14+EF14</f>
        <v>415650.52340000001</v>
      </c>
      <c r="EJ14" s="24"/>
      <c r="EK14" s="72"/>
      <c r="EL14" s="72"/>
      <c r="EM14" s="72"/>
      <c r="EN14" s="72"/>
      <c r="EO14" s="72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</row>
    <row r="15" spans="1:255" ht="38.25" customHeight="1" x14ac:dyDescent="0.35">
      <c r="A15" s="17"/>
      <c r="B15" s="50"/>
      <c r="C15" s="35"/>
      <c r="D15" s="26"/>
      <c r="E15" s="42"/>
      <c r="F15" s="42"/>
      <c r="G15" s="20"/>
      <c r="H15" s="20"/>
      <c r="I15" s="20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52"/>
      <c r="U15" s="54"/>
      <c r="V15" s="54"/>
      <c r="W15" s="58"/>
      <c r="X15" s="53"/>
      <c r="Y15" s="53"/>
      <c r="Z15" s="55"/>
      <c r="AA15" s="43"/>
      <c r="AB15" s="58"/>
      <c r="AC15" s="53"/>
      <c r="AD15" s="53"/>
      <c r="AE15" s="52"/>
      <c r="AF15" s="43"/>
      <c r="AG15" s="58"/>
      <c r="AH15" s="53"/>
      <c r="AI15" s="52"/>
      <c r="AJ15" s="54"/>
      <c r="AK15" s="43"/>
      <c r="AL15" s="58"/>
      <c r="AM15" s="53"/>
      <c r="AN15" s="52"/>
      <c r="AO15" s="54"/>
      <c r="AP15" s="43"/>
      <c r="AQ15" s="58"/>
      <c r="AR15" s="53"/>
      <c r="AS15" s="52"/>
      <c r="AT15" s="56"/>
      <c r="AU15" s="43"/>
      <c r="AV15" s="43"/>
      <c r="AW15" s="53"/>
      <c r="AX15" s="52"/>
      <c r="AY15" s="57"/>
      <c r="AZ15" s="43"/>
      <c r="BA15" s="52"/>
      <c r="BB15" s="52"/>
      <c r="BC15" s="43"/>
      <c r="BD15" s="52"/>
      <c r="BE15" s="52"/>
      <c r="BF15" s="43"/>
      <c r="BG15" s="58"/>
      <c r="BH15" s="54"/>
      <c r="BI15" s="43"/>
      <c r="BJ15" s="52"/>
      <c r="BK15" s="52"/>
      <c r="BL15" s="43"/>
      <c r="BM15" s="52"/>
      <c r="BN15" s="52"/>
      <c r="BO15" s="43"/>
      <c r="BP15" s="52"/>
      <c r="BQ15" s="43"/>
      <c r="BR15" s="43"/>
      <c r="BS15" s="43"/>
      <c r="BT15" s="53"/>
      <c r="BU15" s="52"/>
      <c r="BV15" s="54"/>
      <c r="BW15" s="43"/>
      <c r="BX15" s="58"/>
      <c r="BY15" s="52"/>
      <c r="BZ15" s="43"/>
      <c r="CA15" s="43"/>
      <c r="CB15" s="52"/>
      <c r="CC15" s="43"/>
      <c r="CD15" s="52"/>
      <c r="CE15" s="54"/>
      <c r="CF15" s="43"/>
      <c r="CG15" s="58"/>
      <c r="CH15" s="52"/>
      <c r="CI15" s="43"/>
      <c r="CJ15" s="52"/>
      <c r="CK15" s="52"/>
      <c r="CL15" s="43"/>
      <c r="CM15" s="52"/>
      <c r="CN15" s="54"/>
      <c r="CO15" s="43"/>
      <c r="CP15" s="58"/>
      <c r="CQ15" s="54"/>
      <c r="CR15" s="43"/>
      <c r="CS15" s="58"/>
      <c r="CT15" s="76"/>
      <c r="CU15" s="43"/>
      <c r="CV15" s="58"/>
      <c r="CW15" s="53"/>
      <c r="CX15" s="21"/>
      <c r="CY15" s="20"/>
      <c r="CZ15" s="37"/>
      <c r="DA15" s="18"/>
      <c r="DB15" s="20"/>
      <c r="DC15" s="18"/>
      <c r="DD15" s="18"/>
      <c r="DE15" s="20"/>
      <c r="DF15" s="18"/>
      <c r="DG15" s="18"/>
      <c r="DH15" s="20"/>
      <c r="DI15" s="38"/>
      <c r="DJ15" s="20"/>
      <c r="DK15" s="20"/>
      <c r="DL15" s="20"/>
      <c r="DM15" s="20"/>
      <c r="DN15" s="18"/>
      <c r="DO15" s="20"/>
      <c r="DP15" s="18"/>
      <c r="DQ15" s="18"/>
      <c r="DR15" s="20"/>
      <c r="DS15" s="18"/>
      <c r="DT15" s="18"/>
      <c r="DU15" s="20"/>
      <c r="DV15" s="18"/>
      <c r="DW15" s="18"/>
      <c r="DX15" s="20"/>
      <c r="DY15" s="18"/>
      <c r="DZ15" s="18"/>
      <c r="EA15" s="20"/>
      <c r="EB15" s="18"/>
      <c r="EC15" s="39"/>
      <c r="ED15" s="20"/>
      <c r="EE15" s="20"/>
      <c r="EF15" s="20"/>
      <c r="EG15" s="20"/>
      <c r="EH15" s="20"/>
      <c r="EI15" s="20"/>
      <c r="EJ15" s="24"/>
      <c r="EK15" s="72"/>
      <c r="EL15" s="72"/>
      <c r="EM15" s="72"/>
      <c r="EN15" s="72"/>
      <c r="EO15" s="72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</row>
    <row r="16" spans="1:255" ht="38.25" customHeight="1" x14ac:dyDescent="0.35">
      <c r="A16" s="17"/>
      <c r="B16" s="50"/>
      <c r="C16" s="35"/>
      <c r="D16" s="26"/>
      <c r="E16" s="42"/>
      <c r="F16" s="42"/>
      <c r="G16" s="20"/>
      <c r="H16" s="20"/>
      <c r="I16" s="20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52"/>
      <c r="U16" s="54"/>
      <c r="V16" s="54"/>
      <c r="W16" s="43"/>
      <c r="X16" s="53"/>
      <c r="Y16" s="53"/>
      <c r="Z16" s="55"/>
      <c r="AA16" s="43"/>
      <c r="AB16" s="43"/>
      <c r="AC16" s="53"/>
      <c r="AD16" s="53"/>
      <c r="AE16" s="52"/>
      <c r="AF16" s="43"/>
      <c r="AG16" s="52"/>
      <c r="AH16" s="53"/>
      <c r="AI16" s="52"/>
      <c r="AJ16" s="54"/>
      <c r="AK16" s="43"/>
      <c r="AL16" s="43"/>
      <c r="AM16" s="53"/>
      <c r="AN16" s="52"/>
      <c r="AO16" s="54"/>
      <c r="AP16" s="43"/>
      <c r="AQ16" s="43"/>
      <c r="AR16" s="53"/>
      <c r="AS16" s="52"/>
      <c r="AT16" s="56"/>
      <c r="AU16" s="43"/>
      <c r="AV16" s="43"/>
      <c r="AW16" s="53"/>
      <c r="AX16" s="52"/>
      <c r="AY16" s="57"/>
      <c r="AZ16" s="43"/>
      <c r="BA16" s="52"/>
      <c r="BB16" s="52"/>
      <c r="BC16" s="43"/>
      <c r="BD16" s="52"/>
      <c r="BE16" s="52"/>
      <c r="BF16" s="43"/>
      <c r="BG16" s="52"/>
      <c r="BH16" s="54"/>
      <c r="BI16" s="43"/>
      <c r="BJ16" s="52"/>
      <c r="BK16" s="52"/>
      <c r="BL16" s="43"/>
      <c r="BM16" s="52"/>
      <c r="BN16" s="52"/>
      <c r="BO16" s="43"/>
      <c r="BP16" s="52"/>
      <c r="BQ16" s="43"/>
      <c r="BR16" s="43"/>
      <c r="BS16" s="43"/>
      <c r="BT16" s="53"/>
      <c r="BU16" s="52"/>
      <c r="BV16" s="54"/>
      <c r="BW16" s="43"/>
      <c r="BX16" s="43"/>
      <c r="BY16" s="52"/>
      <c r="BZ16" s="43"/>
      <c r="CA16" s="43"/>
      <c r="CB16" s="52"/>
      <c r="CC16" s="43"/>
      <c r="CD16" s="52"/>
      <c r="CE16" s="54"/>
      <c r="CF16" s="43"/>
      <c r="CG16" s="52"/>
      <c r="CH16" s="52"/>
      <c r="CI16" s="43"/>
      <c r="CJ16" s="52"/>
      <c r="CK16" s="52"/>
      <c r="CL16" s="43"/>
      <c r="CM16" s="52"/>
      <c r="CN16" s="54"/>
      <c r="CO16" s="43"/>
      <c r="CP16" s="52"/>
      <c r="CQ16" s="54"/>
      <c r="CR16" s="43"/>
      <c r="CS16" s="52"/>
      <c r="CT16" s="77"/>
      <c r="CU16" s="43"/>
      <c r="CV16" s="52"/>
      <c r="CW16" s="53"/>
      <c r="CX16" s="21"/>
      <c r="CY16" s="20"/>
      <c r="CZ16" s="18"/>
      <c r="DA16" s="18"/>
      <c r="DB16" s="20"/>
      <c r="DC16" s="18"/>
      <c r="DD16" s="18"/>
      <c r="DE16" s="20"/>
      <c r="DF16" s="18"/>
      <c r="DG16" s="18"/>
      <c r="DH16" s="20"/>
      <c r="DI16" s="20"/>
      <c r="DJ16" s="20"/>
      <c r="DK16" s="20"/>
      <c r="DL16" s="20"/>
      <c r="DM16" s="20"/>
      <c r="DN16" s="18"/>
      <c r="DO16" s="20"/>
      <c r="DP16" s="18"/>
      <c r="DQ16" s="18"/>
      <c r="DR16" s="20"/>
      <c r="DS16" s="18"/>
      <c r="DT16" s="18"/>
      <c r="DU16" s="20"/>
      <c r="DV16" s="18"/>
      <c r="DW16" s="18"/>
      <c r="DX16" s="20"/>
      <c r="DY16" s="18"/>
      <c r="DZ16" s="18"/>
      <c r="EA16" s="20"/>
      <c r="EB16" s="18"/>
      <c r="EC16" s="39"/>
      <c r="ED16" s="20"/>
      <c r="EE16" s="20"/>
      <c r="EF16" s="20"/>
      <c r="EG16" s="20"/>
      <c r="EH16" s="20"/>
      <c r="EI16" s="20"/>
      <c r="EJ16" s="24"/>
      <c r="EK16" s="72"/>
      <c r="EL16" s="72"/>
      <c r="EM16" s="72"/>
      <c r="EN16" s="72"/>
      <c r="EO16" s="72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</row>
    <row r="17" spans="1:255" ht="38.25" customHeight="1" x14ac:dyDescent="0.3">
      <c r="A17" s="17"/>
      <c r="B17" s="36" t="s">
        <v>50</v>
      </c>
      <c r="C17" s="28">
        <f>SUM(C10:C16)</f>
        <v>328271.64809999999</v>
      </c>
      <c r="D17" s="28">
        <f>SUM(D10:D16)</f>
        <v>1505913.2455</v>
      </c>
      <c r="E17" s="28">
        <f>SUM(E10:E16)</f>
        <v>14737082.127600001</v>
      </c>
      <c r="F17" s="28">
        <f>SUM(F10:F16)</f>
        <v>11052811.595699999</v>
      </c>
      <c r="G17" s="28">
        <f>SUM(G10:G16)</f>
        <v>9213140.2476000004</v>
      </c>
      <c r="H17" s="28">
        <f t="shared" si="8"/>
        <v>83.355625560326146</v>
      </c>
      <c r="I17" s="28">
        <f>G17/E17*100</f>
        <v>62.516719170244592</v>
      </c>
      <c r="J17" s="43">
        <f>SUM(J10:J16)</f>
        <v>3590158.4090000009</v>
      </c>
      <c r="K17" s="43">
        <f>SUM(K10:K16)</f>
        <v>2692618.8067500005</v>
      </c>
      <c r="L17" s="43">
        <f>SUM(L10:L16)</f>
        <v>2693127.2825999991</v>
      </c>
      <c r="M17" s="43">
        <f t="shared" si="9"/>
        <v>508.47584999864921</v>
      </c>
      <c r="N17" s="43">
        <f t="shared" si="10"/>
        <v>100.01888406367524</v>
      </c>
      <c r="O17" s="43">
        <f>L17/J17*100</f>
        <v>75.014163047756426</v>
      </c>
      <c r="P17" s="43">
        <f>SUM(P10:P16)</f>
        <v>523510.03000000038</v>
      </c>
      <c r="Q17" s="43">
        <f>SUM(Q10:Q16)</f>
        <v>392632.52250000025</v>
      </c>
      <c r="R17" s="43">
        <f>SUM(R10:R16)</f>
        <v>253697.75059999921</v>
      </c>
      <c r="S17" s="43">
        <f t="shared" si="11"/>
        <v>64.614553319382523</v>
      </c>
      <c r="T17" s="43">
        <f>R17/P17*100</f>
        <v>48.460914989536889</v>
      </c>
      <c r="U17" s="43">
        <f>SUM(U10:U16)</f>
        <v>23164.400000000001</v>
      </c>
      <c r="V17" s="43">
        <f>SUM(V10:V16)</f>
        <v>17373.3</v>
      </c>
      <c r="W17" s="43">
        <f>SUM(W10:W16)</f>
        <v>28525.972800000003</v>
      </c>
      <c r="X17" s="43">
        <f t="shared" si="13"/>
        <v>164.19432577575938</v>
      </c>
      <c r="Y17" s="43">
        <f t="shared" si="3"/>
        <v>123.14574433181953</v>
      </c>
      <c r="Z17" s="43">
        <f>SUM(Z10:Z16)</f>
        <v>150615.70000000001</v>
      </c>
      <c r="AA17" s="43">
        <f>SUM(AA10:AA16)</f>
        <v>112961.77500000001</v>
      </c>
      <c r="AB17" s="43">
        <f>SUM(AB10:AB16)</f>
        <v>65451.277399999992</v>
      </c>
      <c r="AC17" s="43">
        <f t="shared" si="4"/>
        <v>57.941084406649935</v>
      </c>
      <c r="AD17" s="53">
        <f t="shared" si="15"/>
        <v>43.455813304987451</v>
      </c>
      <c r="AE17" s="43">
        <f>SUM(AE10:AE16)</f>
        <v>349729.9300000004</v>
      </c>
      <c r="AF17" s="43">
        <f>SUM(AF10:AF16)</f>
        <v>262297.4475000003</v>
      </c>
      <c r="AG17" s="43">
        <f>SUM(AG10:AG16)</f>
        <v>159720.50039999926</v>
      </c>
      <c r="AH17" s="43">
        <f>+AG17/AF17*100</f>
        <v>60.892891609247968</v>
      </c>
      <c r="AI17" s="43">
        <f>AG17/AE17*100</f>
        <v>45.669668706935973</v>
      </c>
      <c r="AJ17" s="43">
        <f>SUM(AJ10:AJ16)</f>
        <v>1263678.2000000002</v>
      </c>
      <c r="AK17" s="43">
        <f>SUM(AK10:AK16)</f>
        <v>947758.65</v>
      </c>
      <c r="AL17" s="43">
        <f>SUM(AL10:AL16)</f>
        <v>964836.86360000004</v>
      </c>
      <c r="AM17" s="43">
        <f>+AL17/AK17*100</f>
        <v>101.80195808289379</v>
      </c>
      <c r="AN17" s="43">
        <f>AL17/AJ17*100</f>
        <v>76.351468562170339</v>
      </c>
      <c r="AO17" s="43">
        <f>SUM(AO10:AO16)</f>
        <v>45792.5</v>
      </c>
      <c r="AP17" s="43">
        <f>SUM(AP10:AP16)</f>
        <v>34344.375</v>
      </c>
      <c r="AQ17" s="43">
        <f>SUM(AQ10:AQ16)</f>
        <v>39080.845600000001</v>
      </c>
      <c r="AR17" s="43">
        <f>+AQ17/AP17*100</f>
        <v>113.79111018907754</v>
      </c>
      <c r="AS17" s="43">
        <f>AQ17/AO17*100</f>
        <v>85.343332641808161</v>
      </c>
      <c r="AT17" s="43">
        <f>SUM(AT10:AT16)</f>
        <v>45600</v>
      </c>
      <c r="AU17" s="43">
        <f>SUM(AU10:AU16)</f>
        <v>34200</v>
      </c>
      <c r="AV17" s="43">
        <f>SUM(AV10:AV16)</f>
        <v>41610.300000000003</v>
      </c>
      <c r="AW17" s="43">
        <f>+AV17/AU17*100</f>
        <v>121.66754385964913</v>
      </c>
      <c r="AX17" s="43">
        <f>AV17/AT17*100</f>
        <v>91.250657894736847</v>
      </c>
      <c r="AY17" s="43">
        <f t="shared" ref="AY17:BS17" si="47">SUM(AY10:AY16)</f>
        <v>0</v>
      </c>
      <c r="AZ17" s="43">
        <f t="shared" si="47"/>
        <v>0</v>
      </c>
      <c r="BA17" s="43">
        <f t="shared" si="47"/>
        <v>0</v>
      </c>
      <c r="BB17" s="43">
        <f t="shared" si="47"/>
        <v>0</v>
      </c>
      <c r="BC17" s="43">
        <f t="shared" si="47"/>
        <v>0</v>
      </c>
      <c r="BD17" s="43">
        <f t="shared" si="47"/>
        <v>0</v>
      </c>
      <c r="BE17" s="43">
        <f t="shared" si="47"/>
        <v>7050325.9000000004</v>
      </c>
      <c r="BF17" s="43">
        <f t="shared" si="47"/>
        <v>5287744.4250000007</v>
      </c>
      <c r="BG17" s="43">
        <f t="shared" si="47"/>
        <v>5287744.5</v>
      </c>
      <c r="BH17" s="43">
        <f t="shared" si="47"/>
        <v>20481.099999999999</v>
      </c>
      <c r="BI17" s="43">
        <f t="shared" si="47"/>
        <v>15360.824999999999</v>
      </c>
      <c r="BJ17" s="43">
        <f t="shared" si="47"/>
        <v>17135.900000000001</v>
      </c>
      <c r="BK17" s="43">
        <f t="shared" si="47"/>
        <v>0</v>
      </c>
      <c r="BL17" s="43">
        <f t="shared" si="47"/>
        <v>0</v>
      </c>
      <c r="BM17" s="43">
        <f t="shared" si="47"/>
        <v>0</v>
      </c>
      <c r="BN17" s="43">
        <f t="shared" si="47"/>
        <v>0</v>
      </c>
      <c r="BO17" s="43">
        <f t="shared" si="47"/>
        <v>0</v>
      </c>
      <c r="BP17" s="43">
        <f t="shared" si="47"/>
        <v>0</v>
      </c>
      <c r="BQ17" s="43">
        <f t="shared" si="47"/>
        <v>344888.30000000005</v>
      </c>
      <c r="BR17" s="43">
        <f t="shared" si="47"/>
        <v>258666.22499999998</v>
      </c>
      <c r="BS17" s="43">
        <f t="shared" si="47"/>
        <v>200305.11370000002</v>
      </c>
      <c r="BT17" s="43">
        <f t="shared" si="26"/>
        <v>77.437676179021835</v>
      </c>
      <c r="BU17" s="43">
        <f>BS17/BQ17*100</f>
        <v>58.078257134266366</v>
      </c>
      <c r="BV17" s="43">
        <f t="shared" ref="BV17:DB17" si="48">SUM(BV10:BV16)</f>
        <v>254687</v>
      </c>
      <c r="BW17" s="43">
        <f t="shared" si="48"/>
        <v>191015.25</v>
      </c>
      <c r="BX17" s="43">
        <f t="shared" si="48"/>
        <v>143256.01550000001</v>
      </c>
      <c r="BY17" s="43">
        <f t="shared" si="48"/>
        <v>52046.400000000001</v>
      </c>
      <c r="BZ17" s="43">
        <f t="shared" si="48"/>
        <v>39034.800000000003</v>
      </c>
      <c r="CA17" s="43">
        <f t="shared" si="48"/>
        <v>19658.724999999999</v>
      </c>
      <c r="CB17" s="43">
        <f t="shared" si="48"/>
        <v>5200</v>
      </c>
      <c r="CC17" s="43">
        <f t="shared" si="48"/>
        <v>3900</v>
      </c>
      <c r="CD17" s="43">
        <f t="shared" si="48"/>
        <v>1754.742</v>
      </c>
      <c r="CE17" s="43">
        <f t="shared" si="48"/>
        <v>32954.9</v>
      </c>
      <c r="CF17" s="43">
        <f t="shared" si="48"/>
        <v>24716.174999999999</v>
      </c>
      <c r="CG17" s="43">
        <f t="shared" si="48"/>
        <v>35635.631199999996</v>
      </c>
      <c r="CH17" s="43">
        <f t="shared" si="48"/>
        <v>0</v>
      </c>
      <c r="CI17" s="43">
        <f t="shared" si="48"/>
        <v>0</v>
      </c>
      <c r="CJ17" s="43">
        <f t="shared" si="48"/>
        <v>0</v>
      </c>
      <c r="CK17" s="43">
        <f t="shared" si="48"/>
        <v>15361.8</v>
      </c>
      <c r="CL17" s="43">
        <f t="shared" si="48"/>
        <v>11521.35</v>
      </c>
      <c r="CM17" s="43">
        <f t="shared" si="48"/>
        <v>8640.42</v>
      </c>
      <c r="CN17" s="43">
        <f t="shared" si="48"/>
        <v>0</v>
      </c>
      <c r="CO17" s="43">
        <f t="shared" si="48"/>
        <v>0</v>
      </c>
      <c r="CP17" s="43">
        <f t="shared" si="48"/>
        <v>1222.326</v>
      </c>
      <c r="CQ17" s="43">
        <f t="shared" si="48"/>
        <v>479319.47</v>
      </c>
      <c r="CR17" s="43">
        <f t="shared" si="48"/>
        <v>359489.60249999998</v>
      </c>
      <c r="CS17" s="43">
        <f t="shared" si="48"/>
        <v>274728.67420000001</v>
      </c>
      <c r="CT17" s="43">
        <f t="shared" si="48"/>
        <v>232420.17</v>
      </c>
      <c r="CU17" s="43">
        <f t="shared" si="48"/>
        <v>174315.1275</v>
      </c>
      <c r="CV17" s="43">
        <f t="shared" si="48"/>
        <v>115210.8762</v>
      </c>
      <c r="CW17" s="53">
        <f t="shared" si="36"/>
        <v>66.093446881137723</v>
      </c>
      <c r="CX17" s="28">
        <f t="shared" si="48"/>
        <v>13900</v>
      </c>
      <c r="CY17" s="28">
        <f t="shared" si="48"/>
        <v>10425</v>
      </c>
      <c r="CZ17" s="28">
        <f t="shared" si="48"/>
        <v>50328.684099999999</v>
      </c>
      <c r="DA17" s="28">
        <f t="shared" si="48"/>
        <v>3666.1</v>
      </c>
      <c r="DB17" s="28">
        <f t="shared" si="48"/>
        <v>2749.5749999999998</v>
      </c>
      <c r="DC17" s="28">
        <f t="shared" ref="DC17:EG17" si="49">SUM(DC10:DC16)</f>
        <v>7739.9637999999995</v>
      </c>
      <c r="DD17" s="28">
        <f t="shared" si="49"/>
        <v>20000</v>
      </c>
      <c r="DE17" s="28">
        <f>SUM(DE10:DE16)</f>
        <v>15000</v>
      </c>
      <c r="DF17" s="28">
        <f t="shared" si="49"/>
        <v>8795.09</v>
      </c>
      <c r="DG17" s="28">
        <f t="shared" si="49"/>
        <v>869803.80900000001</v>
      </c>
      <c r="DH17" s="28">
        <f>SUM(DH10:DH16)</f>
        <v>652352.85674999992</v>
      </c>
      <c r="DI17" s="28">
        <f t="shared" si="49"/>
        <v>859576.76100000006</v>
      </c>
      <c r="DJ17" s="28">
        <f t="shared" si="49"/>
        <v>0</v>
      </c>
      <c r="DK17" s="28">
        <f t="shared" si="49"/>
        <v>10696327.208999999</v>
      </c>
      <c r="DL17" s="28">
        <f>SUM(DL10:DL16)</f>
        <v>8022245.406750001</v>
      </c>
      <c r="DM17" s="28">
        <f t="shared" si="49"/>
        <v>8015443.1926000006</v>
      </c>
      <c r="DN17" s="28">
        <f t="shared" si="49"/>
        <v>112000</v>
      </c>
      <c r="DO17" s="28">
        <f>SUM(DO10:DO16)</f>
        <v>84000</v>
      </c>
      <c r="DP17" s="28">
        <f t="shared" si="49"/>
        <v>450</v>
      </c>
      <c r="DQ17" s="28">
        <f t="shared" si="49"/>
        <v>3923754.9186</v>
      </c>
      <c r="DR17" s="28">
        <f>SUM(DR10:DR16)</f>
        <v>2942816.1889499999</v>
      </c>
      <c r="DS17" s="28">
        <f t="shared" si="49"/>
        <v>1196142.0549999999</v>
      </c>
      <c r="DT17" s="28">
        <f t="shared" si="49"/>
        <v>0</v>
      </c>
      <c r="DU17" s="28">
        <f>SUM(DU10:DU16)</f>
        <v>0</v>
      </c>
      <c r="DV17" s="28">
        <f t="shared" si="49"/>
        <v>0</v>
      </c>
      <c r="DW17" s="28">
        <f t="shared" si="49"/>
        <v>5000</v>
      </c>
      <c r="DX17" s="28">
        <f>SUM(DX10:DX16)</f>
        <v>3750</v>
      </c>
      <c r="DY17" s="28">
        <f t="shared" si="49"/>
        <v>1105</v>
      </c>
      <c r="DZ17" s="28">
        <f t="shared" si="49"/>
        <v>0</v>
      </c>
      <c r="EA17" s="28">
        <f>SUM(EA10:EA16)</f>
        <v>0</v>
      </c>
      <c r="EB17" s="28">
        <f t="shared" si="49"/>
        <v>0</v>
      </c>
      <c r="EC17" s="28">
        <f t="shared" si="49"/>
        <v>1736874.0490000001</v>
      </c>
      <c r="ED17" s="28">
        <f>SUM(ED10:ED16)</f>
        <v>1302655.53675</v>
      </c>
      <c r="EE17" s="28">
        <f t="shared" si="49"/>
        <v>825664.85309999995</v>
      </c>
      <c r="EF17" s="28">
        <f t="shared" si="49"/>
        <v>0</v>
      </c>
      <c r="EG17" s="28">
        <f t="shared" si="49"/>
        <v>5777628.9676000001</v>
      </c>
      <c r="EH17" s="28">
        <f>SUM(EH10:EH16)</f>
        <v>4333221.7256999994</v>
      </c>
      <c r="EI17" s="28">
        <f>SUM(EI10:EI16)</f>
        <v>2023361.9081000001</v>
      </c>
      <c r="EJ17" s="29"/>
      <c r="EK17" s="72"/>
      <c r="EL17" s="72"/>
      <c r="EM17" s="72"/>
      <c r="EN17" s="72"/>
      <c r="EO17" s="72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</row>
    <row r="18" spans="1:255" s="45" customFormat="1" x14ac:dyDescent="0.3">
      <c r="A18" s="46"/>
      <c r="B18" s="47"/>
      <c r="C18" s="29"/>
      <c r="D18" s="29"/>
      <c r="E18" s="29"/>
      <c r="F18" s="29"/>
      <c r="G18" s="29"/>
      <c r="H18" s="29"/>
      <c r="I18" s="48"/>
      <c r="J18" s="29"/>
      <c r="K18" s="29"/>
      <c r="L18" s="29"/>
      <c r="M18" s="29"/>
      <c r="N18" s="29"/>
      <c r="O18" s="48"/>
      <c r="P18" s="29"/>
      <c r="Q18" s="29"/>
      <c r="R18" s="29"/>
      <c r="S18" s="29"/>
      <c r="T18" s="49"/>
      <c r="U18" s="29"/>
      <c r="V18" s="29"/>
      <c r="W18" s="29"/>
      <c r="X18" s="29"/>
      <c r="Y18" s="49"/>
      <c r="Z18" s="29"/>
      <c r="AA18" s="29"/>
      <c r="AB18" s="29"/>
      <c r="AC18" s="29"/>
      <c r="AD18" s="49"/>
      <c r="AE18" s="29"/>
      <c r="AF18" s="29"/>
      <c r="AG18" s="29"/>
      <c r="AH18" s="48"/>
      <c r="AI18" s="49"/>
      <c r="AJ18" s="29"/>
      <c r="AK18" s="29"/>
      <c r="AL18" s="29"/>
      <c r="AM18" s="29"/>
      <c r="AN18" s="49"/>
      <c r="AO18" s="29"/>
      <c r="AP18" s="29"/>
      <c r="AQ18" s="29"/>
      <c r="AR18" s="29"/>
      <c r="AS18" s="49"/>
      <c r="AT18" s="29"/>
      <c r="AU18" s="29"/>
      <c r="AV18" s="29"/>
      <c r="AW18" s="29"/>
      <c r="AX18" s="4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4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73"/>
      <c r="EL18" s="73"/>
      <c r="EM18" s="73"/>
      <c r="EN18" s="73"/>
      <c r="EO18" s="73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4"/>
      <c r="IU18" s="44"/>
    </row>
    <row r="19" spans="1:255" s="45" customFormat="1" x14ac:dyDescent="0.3">
      <c r="E19" s="66"/>
      <c r="G19" s="66"/>
      <c r="EK19" s="74"/>
      <c r="EL19" s="74"/>
      <c r="EM19" s="74"/>
      <c r="EN19" s="74"/>
      <c r="EO19" s="74"/>
    </row>
    <row r="20" spans="1:255" s="45" customFormat="1" x14ac:dyDescent="0.3">
      <c r="EK20" s="74"/>
      <c r="EL20" s="74"/>
      <c r="EM20" s="74"/>
      <c r="EN20" s="74"/>
      <c r="EO20" s="74"/>
    </row>
    <row r="21" spans="1:255" s="45" customFormat="1" x14ac:dyDescent="0.3">
      <c r="EK21" s="74"/>
      <c r="EL21" s="74"/>
      <c r="EM21" s="74"/>
      <c r="EN21" s="74"/>
      <c r="EO21" s="74"/>
    </row>
    <row r="22" spans="1:255" s="45" customFormat="1" x14ac:dyDescent="0.3">
      <c r="EK22" s="74"/>
      <c r="EL22" s="74"/>
      <c r="EM22" s="74"/>
      <c r="EN22" s="74"/>
      <c r="EO22" s="74"/>
    </row>
    <row r="23" spans="1:255" s="45" customFormat="1" x14ac:dyDescent="0.3">
      <c r="EK23" s="74"/>
      <c r="EL23" s="74"/>
      <c r="EM23" s="74"/>
      <c r="EN23" s="74"/>
      <c r="EO23" s="74"/>
    </row>
    <row r="24" spans="1:255" s="45" customFormat="1" x14ac:dyDescent="0.3">
      <c r="EK24" s="74"/>
      <c r="EL24" s="74"/>
      <c r="EM24" s="74"/>
      <c r="EN24" s="74"/>
      <c r="EO24" s="74"/>
    </row>
    <row r="25" spans="1:255" s="45" customFormat="1" x14ac:dyDescent="0.3">
      <c r="EK25" s="74"/>
      <c r="EL25" s="74"/>
      <c r="EM25" s="74"/>
      <c r="EN25" s="74"/>
      <c r="EO25" s="74"/>
    </row>
    <row r="26" spans="1:255" s="45" customFormat="1" x14ac:dyDescent="0.3">
      <c r="EK26" s="74"/>
      <c r="EL26" s="74"/>
      <c r="EM26" s="74"/>
      <c r="EN26" s="74"/>
      <c r="EO26" s="74"/>
    </row>
    <row r="27" spans="1:255" s="45" customFormat="1" x14ac:dyDescent="0.3">
      <c r="EK27" s="74"/>
      <c r="EL27" s="74"/>
      <c r="EM27" s="74"/>
      <c r="EN27" s="74"/>
      <c r="EO27" s="74"/>
    </row>
    <row r="28" spans="1:255" s="45" customFormat="1" x14ac:dyDescent="0.3">
      <c r="EK28" s="74"/>
      <c r="EL28" s="74"/>
      <c r="EM28" s="74"/>
      <c r="EN28" s="74"/>
      <c r="EO28" s="74"/>
    </row>
    <row r="29" spans="1:255" s="45" customFormat="1" x14ac:dyDescent="0.3">
      <c r="EK29" s="74"/>
      <c r="EL29" s="74"/>
      <c r="EM29" s="74"/>
      <c r="EN29" s="74"/>
      <c r="EO29" s="74"/>
    </row>
    <row r="30" spans="1:255" s="45" customFormat="1" x14ac:dyDescent="0.3">
      <c r="EK30" s="74"/>
      <c r="EL30" s="74"/>
      <c r="EM30" s="74"/>
      <c r="EN30" s="74"/>
      <c r="EO30" s="74"/>
    </row>
    <row r="31" spans="1:255" s="45" customFormat="1" x14ac:dyDescent="0.3">
      <c r="EK31" s="74"/>
      <c r="EL31" s="74"/>
      <c r="EM31" s="74"/>
      <c r="EN31" s="74"/>
      <c r="EO31" s="74"/>
    </row>
    <row r="32" spans="1:255" s="45" customFormat="1" x14ac:dyDescent="0.3">
      <c r="EK32" s="74"/>
      <c r="EL32" s="74"/>
      <c r="EM32" s="74"/>
      <c r="EN32" s="74"/>
      <c r="EO32" s="74"/>
    </row>
    <row r="33" spans="141:145" s="45" customFormat="1" x14ac:dyDescent="0.3">
      <c r="EK33" s="74"/>
      <c r="EL33" s="74"/>
      <c r="EM33" s="74"/>
      <c r="EN33" s="74"/>
      <c r="EO33" s="74"/>
    </row>
    <row r="34" spans="141:145" s="45" customFormat="1" x14ac:dyDescent="0.3">
      <c r="EK34" s="74"/>
      <c r="EL34" s="74"/>
      <c r="EM34" s="74"/>
      <c r="EN34" s="74"/>
      <c r="EO34" s="74"/>
    </row>
    <row r="35" spans="141:145" s="45" customFormat="1" x14ac:dyDescent="0.3">
      <c r="EK35" s="74"/>
      <c r="EL35" s="74"/>
      <c r="EM35" s="74"/>
      <c r="EN35" s="74"/>
      <c r="EO35" s="74"/>
    </row>
    <row r="36" spans="141:145" s="45" customFormat="1" x14ac:dyDescent="0.3">
      <c r="EK36" s="74"/>
      <c r="EL36" s="74"/>
      <c r="EM36" s="74"/>
      <c r="EN36" s="74"/>
      <c r="EO36" s="74"/>
    </row>
    <row r="37" spans="141:145" s="45" customFormat="1" x14ac:dyDescent="0.3">
      <c r="EK37" s="74"/>
      <c r="EL37" s="74"/>
      <c r="EM37" s="74"/>
      <c r="EN37" s="74"/>
      <c r="EO37" s="74"/>
    </row>
    <row r="38" spans="141:145" s="45" customFormat="1" x14ac:dyDescent="0.3">
      <c r="EK38" s="74"/>
      <c r="EL38" s="74"/>
      <c r="EM38" s="74"/>
      <c r="EN38" s="74"/>
      <c r="EO38" s="74"/>
    </row>
    <row r="39" spans="141:145" s="45" customFormat="1" x14ac:dyDescent="0.3">
      <c r="EK39" s="74"/>
      <c r="EL39" s="74"/>
      <c r="EM39" s="74"/>
      <c r="EN39" s="74"/>
      <c r="EO39" s="74"/>
    </row>
    <row r="40" spans="141:145" s="45" customFormat="1" x14ac:dyDescent="0.3">
      <c r="EK40" s="74"/>
      <c r="EL40" s="74"/>
      <c r="EM40" s="74"/>
      <c r="EN40" s="74"/>
      <c r="EO40" s="74"/>
    </row>
    <row r="41" spans="141:145" s="45" customFormat="1" x14ac:dyDescent="0.3">
      <c r="EK41" s="74"/>
      <c r="EL41" s="74"/>
      <c r="EM41" s="74"/>
      <c r="EN41" s="74"/>
      <c r="EO41" s="74"/>
    </row>
    <row r="42" spans="141:145" s="45" customFormat="1" x14ac:dyDescent="0.3">
      <c r="EK42" s="74"/>
      <c r="EL42" s="74"/>
      <c r="EM42" s="74"/>
      <c r="EN42" s="74"/>
      <c r="EO42" s="74"/>
    </row>
    <row r="43" spans="141:145" s="45" customFormat="1" x14ac:dyDescent="0.3">
      <c r="EK43" s="74"/>
      <c r="EL43" s="74"/>
      <c r="EM43" s="74"/>
      <c r="EN43" s="74"/>
      <c r="EO43" s="74"/>
    </row>
    <row r="44" spans="141:145" s="45" customFormat="1" x14ac:dyDescent="0.3">
      <c r="EK44" s="74"/>
      <c r="EL44" s="74"/>
      <c r="EM44" s="74"/>
      <c r="EN44" s="74"/>
      <c r="EO44" s="74"/>
    </row>
    <row r="45" spans="141:145" s="45" customFormat="1" x14ac:dyDescent="0.3">
      <c r="EK45" s="74"/>
      <c r="EL45" s="74"/>
      <c r="EM45" s="74"/>
      <c r="EN45" s="74"/>
      <c r="EO45" s="74"/>
    </row>
    <row r="46" spans="141:145" s="45" customFormat="1" x14ac:dyDescent="0.3">
      <c r="EK46" s="74"/>
      <c r="EL46" s="74"/>
      <c r="EM46" s="74"/>
      <c r="EN46" s="74"/>
      <c r="EO46" s="74"/>
    </row>
    <row r="47" spans="141:145" s="45" customFormat="1" x14ac:dyDescent="0.3">
      <c r="EK47" s="74"/>
      <c r="EL47" s="74"/>
      <c r="EM47" s="74"/>
      <c r="EN47" s="74"/>
      <c r="EO47" s="74"/>
    </row>
    <row r="48" spans="141:145" s="45" customFormat="1" x14ac:dyDescent="0.3">
      <c r="EK48" s="74"/>
      <c r="EL48" s="74"/>
      <c r="EM48" s="74"/>
      <c r="EN48" s="74"/>
      <c r="EO48" s="74"/>
    </row>
    <row r="49" spans="141:145" s="45" customFormat="1" x14ac:dyDescent="0.3">
      <c r="EK49" s="74"/>
      <c r="EL49" s="74"/>
      <c r="EM49" s="74"/>
      <c r="EN49" s="74"/>
      <c r="EO49" s="74"/>
    </row>
    <row r="50" spans="141:145" s="45" customFormat="1" x14ac:dyDescent="0.3">
      <c r="EK50" s="74"/>
      <c r="EL50" s="74"/>
      <c r="EM50" s="74"/>
      <c r="EN50" s="74"/>
      <c r="EO50" s="74"/>
    </row>
    <row r="51" spans="141:145" s="45" customFormat="1" x14ac:dyDescent="0.3">
      <c r="EK51" s="74"/>
      <c r="EL51" s="74"/>
      <c r="EM51" s="74"/>
      <c r="EN51" s="74"/>
      <c r="EO51" s="74"/>
    </row>
    <row r="52" spans="141:145" s="45" customFormat="1" x14ac:dyDescent="0.3">
      <c r="EK52" s="74"/>
      <c r="EL52" s="74"/>
      <c r="EM52" s="74"/>
      <c r="EN52" s="74"/>
      <c r="EO52" s="74"/>
    </row>
    <row r="53" spans="141:145" s="45" customFormat="1" x14ac:dyDescent="0.3">
      <c r="EK53" s="74"/>
      <c r="EL53" s="74"/>
      <c r="EM53" s="74"/>
      <c r="EN53" s="74"/>
      <c r="EO53" s="74"/>
    </row>
    <row r="54" spans="141:145" s="45" customFormat="1" x14ac:dyDescent="0.3">
      <c r="EK54" s="74"/>
      <c r="EL54" s="74"/>
      <c r="EM54" s="74"/>
      <c r="EN54" s="74"/>
      <c r="EO54" s="74"/>
    </row>
    <row r="55" spans="141:145" s="45" customFormat="1" x14ac:dyDescent="0.3">
      <c r="EK55" s="74"/>
      <c r="EL55" s="74"/>
      <c r="EM55" s="74"/>
      <c r="EN55" s="74"/>
      <c r="EO55" s="74"/>
    </row>
    <row r="56" spans="141:145" s="45" customFormat="1" x14ac:dyDescent="0.3">
      <c r="EK56" s="74"/>
      <c r="EL56" s="74"/>
      <c r="EM56" s="74"/>
      <c r="EN56" s="74"/>
      <c r="EO56" s="74"/>
    </row>
    <row r="57" spans="141:145" s="45" customFormat="1" x14ac:dyDescent="0.3">
      <c r="EK57" s="74"/>
      <c r="EL57" s="74"/>
      <c r="EM57" s="74"/>
      <c r="EN57" s="74"/>
      <c r="EO57" s="74"/>
    </row>
    <row r="58" spans="141:145" s="45" customFormat="1" x14ac:dyDescent="0.3">
      <c r="EK58" s="74"/>
      <c r="EL58" s="74"/>
      <c r="EM58" s="74"/>
      <c r="EN58" s="74"/>
      <c r="EO58" s="74"/>
    </row>
    <row r="59" spans="141:145" s="45" customFormat="1" x14ac:dyDescent="0.3">
      <c r="EK59" s="74"/>
      <c r="EL59" s="74"/>
      <c r="EM59" s="74"/>
      <c r="EN59" s="74"/>
      <c r="EO59" s="74"/>
    </row>
    <row r="60" spans="141:145" s="45" customFormat="1" x14ac:dyDescent="0.3">
      <c r="EK60" s="74"/>
      <c r="EL60" s="74"/>
      <c r="EM60" s="74"/>
      <c r="EN60" s="74"/>
      <c r="EO60" s="74"/>
    </row>
    <row r="61" spans="141:145" s="45" customFormat="1" x14ac:dyDescent="0.3">
      <c r="EK61" s="74"/>
      <c r="EL61" s="74"/>
      <c r="EM61" s="74"/>
      <c r="EN61" s="74"/>
      <c r="EO61" s="74"/>
    </row>
    <row r="62" spans="141:145" s="45" customFormat="1" x14ac:dyDescent="0.3">
      <c r="EK62" s="74"/>
      <c r="EL62" s="74"/>
      <c r="EM62" s="74"/>
      <c r="EN62" s="74"/>
      <c r="EO62" s="74"/>
    </row>
    <row r="63" spans="141:145" s="45" customFormat="1" x14ac:dyDescent="0.3">
      <c r="EK63" s="74"/>
      <c r="EL63" s="74"/>
      <c r="EM63" s="74"/>
      <c r="EN63" s="74"/>
      <c r="EO63" s="74"/>
    </row>
    <row r="64" spans="141:145" s="45" customFormat="1" x14ac:dyDescent="0.3">
      <c r="EK64" s="74"/>
      <c r="EL64" s="74"/>
      <c r="EM64" s="74"/>
      <c r="EN64" s="74"/>
      <c r="EO64" s="74"/>
    </row>
    <row r="65" spans="141:145" s="45" customFormat="1" x14ac:dyDescent="0.3">
      <c r="EK65" s="74"/>
      <c r="EL65" s="74"/>
      <c r="EM65" s="74"/>
      <c r="EN65" s="74"/>
      <c r="EO65" s="74"/>
    </row>
    <row r="66" spans="141:145" s="45" customFormat="1" x14ac:dyDescent="0.3">
      <c r="EK66" s="74"/>
      <c r="EL66" s="74"/>
      <c r="EM66" s="74"/>
      <c r="EN66" s="74"/>
      <c r="EO66" s="74"/>
    </row>
    <row r="67" spans="141:145" s="45" customFormat="1" x14ac:dyDescent="0.3">
      <c r="EK67" s="74"/>
      <c r="EL67" s="74"/>
      <c r="EM67" s="74"/>
      <c r="EN67" s="74"/>
      <c r="EO67" s="74"/>
    </row>
    <row r="68" spans="141:145" s="45" customFormat="1" x14ac:dyDescent="0.3">
      <c r="EK68" s="74"/>
      <c r="EL68" s="74"/>
      <c r="EM68" s="74"/>
      <c r="EN68" s="74"/>
      <c r="EO68" s="74"/>
    </row>
    <row r="69" spans="141:145" s="45" customFormat="1" x14ac:dyDescent="0.3">
      <c r="EK69" s="74"/>
      <c r="EL69" s="74"/>
      <c r="EM69" s="74"/>
      <c r="EN69" s="74"/>
      <c r="EO69" s="74"/>
    </row>
    <row r="70" spans="141:145" s="45" customFormat="1" x14ac:dyDescent="0.3">
      <c r="EK70" s="74"/>
      <c r="EL70" s="74"/>
      <c r="EM70" s="74"/>
      <c r="EN70" s="74"/>
      <c r="EO70" s="74"/>
    </row>
    <row r="71" spans="141:145" s="45" customFormat="1" x14ac:dyDescent="0.3">
      <c r="EK71" s="74"/>
      <c r="EL71" s="74"/>
      <c r="EM71" s="74"/>
      <c r="EN71" s="74"/>
      <c r="EO71" s="74"/>
    </row>
    <row r="72" spans="141:145" s="45" customFormat="1" x14ac:dyDescent="0.3">
      <c r="EK72" s="74"/>
      <c r="EL72" s="74"/>
      <c r="EM72" s="74"/>
      <c r="EN72" s="74"/>
      <c r="EO72" s="74"/>
    </row>
    <row r="73" spans="141:145" s="45" customFormat="1" x14ac:dyDescent="0.3">
      <c r="EK73" s="74"/>
      <c r="EL73" s="74"/>
      <c r="EM73" s="74"/>
      <c r="EN73" s="74"/>
      <c r="EO73" s="74"/>
    </row>
    <row r="74" spans="141:145" s="45" customFormat="1" x14ac:dyDescent="0.3">
      <c r="EK74" s="74"/>
      <c r="EL74" s="74"/>
      <c r="EM74" s="74"/>
      <c r="EN74" s="74"/>
      <c r="EO74" s="74"/>
    </row>
    <row r="75" spans="141:145" s="45" customFormat="1" x14ac:dyDescent="0.3">
      <c r="EK75" s="74"/>
      <c r="EL75" s="74"/>
      <c r="EM75" s="74"/>
      <c r="EN75" s="74"/>
      <c r="EO75" s="74"/>
    </row>
    <row r="76" spans="141:145" s="45" customFormat="1" x14ac:dyDescent="0.3">
      <c r="EK76" s="74"/>
      <c r="EL76" s="74"/>
      <c r="EM76" s="74"/>
      <c r="EN76" s="74"/>
      <c r="EO76" s="74"/>
    </row>
    <row r="77" spans="141:145" s="45" customFormat="1" x14ac:dyDescent="0.3">
      <c r="EK77" s="74"/>
      <c r="EL77" s="74"/>
      <c r="EM77" s="74"/>
      <c r="EN77" s="74"/>
      <c r="EO77" s="74"/>
    </row>
    <row r="78" spans="141:145" s="45" customFormat="1" x14ac:dyDescent="0.3">
      <c r="EK78" s="74"/>
      <c r="EL78" s="74"/>
      <c r="EM78" s="74"/>
      <c r="EN78" s="74"/>
      <c r="EO78" s="74"/>
    </row>
    <row r="79" spans="141:145" s="45" customFormat="1" x14ac:dyDescent="0.3">
      <c r="EK79" s="74"/>
      <c r="EL79" s="74"/>
      <c r="EM79" s="74"/>
      <c r="EN79" s="74"/>
      <c r="EO79" s="74"/>
    </row>
    <row r="80" spans="141:145" s="45" customFormat="1" x14ac:dyDescent="0.3">
      <c r="EK80" s="74"/>
      <c r="EL80" s="74"/>
      <c r="EM80" s="74"/>
      <c r="EN80" s="74"/>
      <c r="EO80" s="74"/>
    </row>
    <row r="81" spans="141:145" s="45" customFormat="1" x14ac:dyDescent="0.3">
      <c r="EK81" s="74"/>
      <c r="EL81" s="74"/>
      <c r="EM81" s="74"/>
      <c r="EN81" s="74"/>
      <c r="EO81" s="74"/>
    </row>
    <row r="82" spans="141:145" s="45" customFormat="1" x14ac:dyDescent="0.3">
      <c r="EK82" s="74"/>
      <c r="EL82" s="74"/>
      <c r="EM82" s="74"/>
      <c r="EN82" s="74"/>
      <c r="EO82" s="74"/>
    </row>
    <row r="83" spans="141:145" s="45" customFormat="1" x14ac:dyDescent="0.3">
      <c r="EK83" s="74"/>
      <c r="EL83" s="74"/>
      <c r="EM83" s="74"/>
      <c r="EN83" s="74"/>
      <c r="EO83" s="74"/>
    </row>
    <row r="84" spans="141:145" s="45" customFormat="1" x14ac:dyDescent="0.3">
      <c r="EK84" s="74"/>
      <c r="EL84" s="74"/>
      <c r="EM84" s="74"/>
      <c r="EN84" s="74"/>
      <c r="EO84" s="74"/>
    </row>
    <row r="85" spans="141:145" s="45" customFormat="1" x14ac:dyDescent="0.3">
      <c r="EK85" s="74"/>
      <c r="EL85" s="74"/>
      <c r="EM85" s="74"/>
      <c r="EN85" s="74"/>
      <c r="EO85" s="74"/>
    </row>
    <row r="86" spans="141:145" s="45" customFormat="1" x14ac:dyDescent="0.3">
      <c r="EK86" s="74"/>
      <c r="EL86" s="74"/>
      <c r="EM86" s="74"/>
      <c r="EN86" s="74"/>
      <c r="EO86" s="74"/>
    </row>
    <row r="87" spans="141:145" s="45" customFormat="1" x14ac:dyDescent="0.3">
      <c r="EK87" s="74"/>
      <c r="EL87" s="74"/>
      <c r="EM87" s="74"/>
      <c r="EN87" s="74"/>
      <c r="EO87" s="74"/>
    </row>
    <row r="88" spans="141:145" s="45" customFormat="1" x14ac:dyDescent="0.3">
      <c r="EK88" s="74"/>
      <c r="EL88" s="74"/>
      <c r="EM88" s="74"/>
      <c r="EN88" s="74"/>
      <c r="EO88" s="74"/>
    </row>
    <row r="89" spans="141:145" s="45" customFormat="1" x14ac:dyDescent="0.3">
      <c r="EK89" s="74"/>
      <c r="EL89" s="74"/>
      <c r="EM89" s="74"/>
      <c r="EN89" s="74"/>
      <c r="EO89" s="74"/>
    </row>
    <row r="90" spans="141:145" s="45" customFormat="1" x14ac:dyDescent="0.3">
      <c r="EK90" s="74"/>
      <c r="EL90" s="74"/>
      <c r="EM90" s="74"/>
      <c r="EN90" s="74"/>
      <c r="EO90" s="74"/>
    </row>
    <row r="91" spans="141:145" s="45" customFormat="1" x14ac:dyDescent="0.3">
      <c r="EK91" s="74"/>
      <c r="EL91" s="74"/>
      <c r="EM91" s="74"/>
      <c r="EN91" s="74"/>
      <c r="EO91" s="74"/>
    </row>
    <row r="92" spans="141:145" s="45" customFormat="1" x14ac:dyDescent="0.3">
      <c r="EK92" s="74"/>
      <c r="EL92" s="74"/>
      <c r="EM92" s="74"/>
      <c r="EN92" s="74"/>
      <c r="EO92" s="74"/>
    </row>
    <row r="93" spans="141:145" s="45" customFormat="1" x14ac:dyDescent="0.3">
      <c r="EK93" s="74"/>
      <c r="EL93" s="74"/>
      <c r="EM93" s="74"/>
      <c r="EN93" s="74"/>
      <c r="EO93" s="74"/>
    </row>
    <row r="94" spans="141:145" s="45" customFormat="1" x14ac:dyDescent="0.3">
      <c r="EK94" s="74"/>
      <c r="EL94" s="74"/>
      <c r="EM94" s="74"/>
      <c r="EN94" s="74"/>
      <c r="EO94" s="74"/>
    </row>
    <row r="95" spans="141:145" s="45" customFormat="1" x14ac:dyDescent="0.3">
      <c r="EK95" s="74"/>
      <c r="EL95" s="74"/>
      <c r="EM95" s="74"/>
      <c r="EN95" s="74"/>
      <c r="EO95" s="74"/>
    </row>
    <row r="96" spans="141:145" s="45" customFormat="1" x14ac:dyDescent="0.3">
      <c r="EK96" s="74"/>
      <c r="EL96" s="74"/>
      <c r="EM96" s="74"/>
      <c r="EN96" s="74"/>
      <c r="EO96" s="74"/>
    </row>
    <row r="97" spans="141:145" s="45" customFormat="1" x14ac:dyDescent="0.3">
      <c r="EK97" s="74"/>
      <c r="EL97" s="74"/>
      <c r="EM97" s="74"/>
      <c r="EN97" s="74"/>
      <c r="EO97" s="74"/>
    </row>
    <row r="98" spans="141:145" s="45" customFormat="1" x14ac:dyDescent="0.3">
      <c r="EK98" s="74"/>
      <c r="EL98" s="74"/>
      <c r="EM98" s="74"/>
      <c r="EN98" s="74"/>
      <c r="EO98" s="74"/>
    </row>
    <row r="99" spans="141:145" s="45" customFormat="1" x14ac:dyDescent="0.3">
      <c r="EK99" s="74"/>
      <c r="EL99" s="74"/>
      <c r="EM99" s="74"/>
      <c r="EN99" s="74"/>
      <c r="EO99" s="74"/>
    </row>
    <row r="100" spans="141:145" s="45" customFormat="1" x14ac:dyDescent="0.3">
      <c r="EK100" s="74"/>
      <c r="EL100" s="74"/>
      <c r="EM100" s="74"/>
      <c r="EN100" s="74"/>
      <c r="EO100" s="74"/>
    </row>
    <row r="101" spans="141:145" s="45" customFormat="1" x14ac:dyDescent="0.3">
      <c r="EK101" s="74"/>
      <c r="EL101" s="74"/>
      <c r="EM101" s="74"/>
      <c r="EN101" s="74"/>
      <c r="EO101" s="74"/>
    </row>
    <row r="102" spans="141:145" s="45" customFormat="1" x14ac:dyDescent="0.3">
      <c r="EK102" s="74"/>
      <c r="EL102" s="74"/>
      <c r="EM102" s="74"/>
      <c r="EN102" s="74"/>
      <c r="EO102" s="74"/>
    </row>
    <row r="103" spans="141:145" s="45" customFormat="1" x14ac:dyDescent="0.3">
      <c r="EK103" s="74"/>
      <c r="EL103" s="74"/>
      <c r="EM103" s="74"/>
      <c r="EN103" s="74"/>
      <c r="EO103" s="74"/>
    </row>
    <row r="104" spans="141:145" s="45" customFormat="1" x14ac:dyDescent="0.3">
      <c r="EK104" s="74"/>
      <c r="EL104" s="74"/>
      <c r="EM104" s="74"/>
      <c r="EN104" s="74"/>
      <c r="EO104" s="74"/>
    </row>
    <row r="105" spans="141:145" s="45" customFormat="1" x14ac:dyDescent="0.3">
      <c r="EK105" s="74"/>
      <c r="EL105" s="74"/>
      <c r="EM105" s="74"/>
      <c r="EN105" s="74"/>
      <c r="EO105" s="74"/>
    </row>
    <row r="106" spans="141:145" s="45" customFormat="1" x14ac:dyDescent="0.3">
      <c r="EK106" s="74"/>
      <c r="EL106" s="74"/>
      <c r="EM106" s="74"/>
      <c r="EN106" s="74"/>
      <c r="EO106" s="74"/>
    </row>
    <row r="107" spans="141:145" s="45" customFormat="1" x14ac:dyDescent="0.3">
      <c r="EK107" s="74"/>
      <c r="EL107" s="74"/>
      <c r="EM107" s="74"/>
      <c r="EN107" s="74"/>
      <c r="EO107" s="74"/>
    </row>
    <row r="108" spans="141:145" s="45" customFormat="1" x14ac:dyDescent="0.3">
      <c r="EK108" s="74"/>
      <c r="EL108" s="74"/>
      <c r="EM108" s="74"/>
      <c r="EN108" s="74"/>
      <c r="EO108" s="74"/>
    </row>
    <row r="109" spans="141:145" s="45" customFormat="1" x14ac:dyDescent="0.3">
      <c r="EK109" s="74"/>
      <c r="EL109" s="74"/>
      <c r="EM109" s="74"/>
      <c r="EN109" s="74"/>
      <c r="EO109" s="74"/>
    </row>
    <row r="110" spans="141:145" s="45" customFormat="1" x14ac:dyDescent="0.3">
      <c r="EK110" s="74"/>
      <c r="EL110" s="74"/>
      <c r="EM110" s="74"/>
      <c r="EN110" s="74"/>
      <c r="EO110" s="74"/>
    </row>
    <row r="111" spans="141:145" s="45" customFormat="1" x14ac:dyDescent="0.3">
      <c r="EK111" s="74"/>
      <c r="EL111" s="74"/>
      <c r="EM111" s="74"/>
      <c r="EN111" s="74"/>
      <c r="EO111" s="74"/>
    </row>
    <row r="112" spans="141:145" s="45" customFormat="1" x14ac:dyDescent="0.3">
      <c r="EK112" s="74"/>
      <c r="EL112" s="74"/>
      <c r="EM112" s="74"/>
      <c r="EN112" s="74"/>
      <c r="EO112" s="74"/>
    </row>
    <row r="113" spans="141:145" s="45" customFormat="1" x14ac:dyDescent="0.3">
      <c r="EK113" s="74"/>
      <c r="EL113" s="74"/>
      <c r="EM113" s="74"/>
      <c r="EN113" s="74"/>
      <c r="EO113" s="74"/>
    </row>
    <row r="114" spans="141:145" s="45" customFormat="1" x14ac:dyDescent="0.3">
      <c r="EK114" s="74"/>
      <c r="EL114" s="74"/>
      <c r="EM114" s="74"/>
      <c r="EN114" s="74"/>
      <c r="EO114" s="74"/>
    </row>
    <row r="115" spans="141:145" s="45" customFormat="1" x14ac:dyDescent="0.3">
      <c r="EK115" s="74"/>
      <c r="EL115" s="74"/>
      <c r="EM115" s="74"/>
      <c r="EN115" s="74"/>
      <c r="EO115" s="74"/>
    </row>
    <row r="116" spans="141:145" s="45" customFormat="1" x14ac:dyDescent="0.3">
      <c r="EK116" s="74"/>
      <c r="EL116" s="74"/>
      <c r="EM116" s="74"/>
      <c r="EN116" s="74"/>
      <c r="EO116" s="74"/>
    </row>
    <row r="117" spans="141:145" s="45" customFormat="1" x14ac:dyDescent="0.3">
      <c r="EK117" s="74"/>
      <c r="EL117" s="74"/>
      <c r="EM117" s="74"/>
      <c r="EN117" s="74"/>
      <c r="EO117" s="74"/>
    </row>
    <row r="118" spans="141:145" s="45" customFormat="1" x14ac:dyDescent="0.3">
      <c r="EK118" s="74"/>
      <c r="EL118" s="74"/>
      <c r="EM118" s="74"/>
      <c r="EN118" s="74"/>
      <c r="EO118" s="74"/>
    </row>
    <row r="119" spans="141:145" s="45" customFormat="1" x14ac:dyDescent="0.3">
      <c r="EK119" s="74"/>
      <c r="EL119" s="74"/>
      <c r="EM119" s="74"/>
      <c r="EN119" s="74"/>
      <c r="EO119" s="74"/>
    </row>
    <row r="120" spans="141:145" s="45" customFormat="1" x14ac:dyDescent="0.3">
      <c r="EK120" s="74"/>
      <c r="EL120" s="74"/>
      <c r="EM120" s="74"/>
      <c r="EN120" s="74"/>
      <c r="EO120" s="74"/>
    </row>
    <row r="121" spans="141:145" s="45" customFormat="1" x14ac:dyDescent="0.3">
      <c r="EK121" s="74"/>
      <c r="EL121" s="74"/>
      <c r="EM121" s="74"/>
      <c r="EN121" s="74"/>
      <c r="EO121" s="74"/>
    </row>
    <row r="122" spans="141:145" s="45" customFormat="1" x14ac:dyDescent="0.3">
      <c r="EK122" s="74"/>
      <c r="EL122" s="74"/>
      <c r="EM122" s="74"/>
      <c r="EN122" s="74"/>
      <c r="EO122" s="74"/>
    </row>
    <row r="123" spans="141:145" s="45" customFormat="1" x14ac:dyDescent="0.3">
      <c r="EK123" s="74"/>
      <c r="EL123" s="74"/>
      <c r="EM123" s="74"/>
      <c r="EN123" s="74"/>
      <c r="EO123" s="74"/>
    </row>
    <row r="124" spans="141:145" s="45" customFormat="1" x14ac:dyDescent="0.3">
      <c r="EK124" s="74"/>
      <c r="EL124" s="74"/>
      <c r="EM124" s="74"/>
      <c r="EN124" s="74"/>
      <c r="EO124" s="74"/>
    </row>
    <row r="125" spans="141:145" s="45" customFormat="1" x14ac:dyDescent="0.3">
      <c r="EK125" s="74"/>
      <c r="EL125" s="74"/>
      <c r="EM125" s="74"/>
      <c r="EN125" s="74"/>
      <c r="EO125" s="74"/>
    </row>
    <row r="126" spans="141:145" s="45" customFormat="1" x14ac:dyDescent="0.3">
      <c r="EK126" s="74"/>
      <c r="EL126" s="74"/>
      <c r="EM126" s="74"/>
      <c r="EN126" s="74"/>
      <c r="EO126" s="74"/>
    </row>
    <row r="127" spans="141:145" s="45" customFormat="1" x14ac:dyDescent="0.3">
      <c r="EK127" s="74"/>
      <c r="EL127" s="74"/>
      <c r="EM127" s="74"/>
      <c r="EN127" s="74"/>
      <c r="EO127" s="74"/>
    </row>
    <row r="128" spans="141:145" s="45" customFormat="1" x14ac:dyDescent="0.3">
      <c r="EK128" s="74"/>
      <c r="EL128" s="74"/>
      <c r="EM128" s="74"/>
      <c r="EN128" s="74"/>
      <c r="EO128" s="74"/>
    </row>
    <row r="129" spans="141:145" s="45" customFormat="1" x14ac:dyDescent="0.3">
      <c r="EK129" s="74"/>
      <c r="EL129" s="74"/>
      <c r="EM129" s="74"/>
      <c r="EN129" s="74"/>
      <c r="EO129" s="74"/>
    </row>
    <row r="130" spans="141:145" s="45" customFormat="1" x14ac:dyDescent="0.3">
      <c r="EK130" s="74"/>
      <c r="EL130" s="74"/>
      <c r="EM130" s="74"/>
      <c r="EN130" s="74"/>
      <c r="EO130" s="74"/>
    </row>
    <row r="131" spans="141:145" s="45" customFormat="1" x14ac:dyDescent="0.3">
      <c r="EK131" s="74"/>
      <c r="EL131" s="74"/>
      <c r="EM131" s="74"/>
      <c r="EN131" s="74"/>
      <c r="EO131" s="74"/>
    </row>
    <row r="132" spans="141:145" s="45" customFormat="1" x14ac:dyDescent="0.3">
      <c r="EK132" s="74"/>
      <c r="EL132" s="74"/>
      <c r="EM132" s="74"/>
      <c r="EN132" s="74"/>
      <c r="EO132" s="74"/>
    </row>
    <row r="133" spans="141:145" s="45" customFormat="1" x14ac:dyDescent="0.3">
      <c r="EK133" s="74"/>
      <c r="EL133" s="74"/>
      <c r="EM133" s="74"/>
      <c r="EN133" s="74"/>
      <c r="EO133" s="74"/>
    </row>
    <row r="134" spans="141:145" s="45" customFormat="1" x14ac:dyDescent="0.3">
      <c r="EK134" s="74"/>
      <c r="EL134" s="74"/>
      <c r="EM134" s="74"/>
      <c r="EN134" s="74"/>
      <c r="EO134" s="74"/>
    </row>
    <row r="135" spans="141:145" s="45" customFormat="1" x14ac:dyDescent="0.3">
      <c r="EK135" s="74"/>
      <c r="EL135" s="74"/>
      <c r="EM135" s="74"/>
      <c r="EN135" s="74"/>
      <c r="EO135" s="74"/>
    </row>
    <row r="136" spans="141:145" s="45" customFormat="1" x14ac:dyDescent="0.3">
      <c r="EK136" s="74"/>
      <c r="EL136" s="74"/>
      <c r="EM136" s="74"/>
      <c r="EN136" s="74"/>
      <c r="EO136" s="74"/>
    </row>
    <row r="137" spans="141:145" s="45" customFormat="1" x14ac:dyDescent="0.3">
      <c r="EK137" s="74"/>
      <c r="EL137" s="74"/>
      <c r="EM137" s="74"/>
      <c r="EN137" s="74"/>
      <c r="EO137" s="74"/>
    </row>
    <row r="138" spans="141:145" s="45" customFormat="1" x14ac:dyDescent="0.3">
      <c r="EK138" s="74"/>
      <c r="EL138" s="74"/>
      <c r="EM138" s="74"/>
      <c r="EN138" s="74"/>
      <c r="EO138" s="74"/>
    </row>
    <row r="139" spans="141:145" s="45" customFormat="1" x14ac:dyDescent="0.3">
      <c r="EK139" s="74"/>
      <c r="EL139" s="74"/>
      <c r="EM139" s="74"/>
      <c r="EN139" s="74"/>
      <c r="EO139" s="74"/>
    </row>
    <row r="140" spans="141:145" s="45" customFormat="1" x14ac:dyDescent="0.3">
      <c r="EK140" s="74"/>
      <c r="EL140" s="74"/>
      <c r="EM140" s="74"/>
      <c r="EN140" s="74"/>
      <c r="EO140" s="74"/>
    </row>
    <row r="141" spans="141:145" s="45" customFormat="1" x14ac:dyDescent="0.3">
      <c r="EK141" s="74"/>
      <c r="EL141" s="74"/>
      <c r="EM141" s="74"/>
      <c r="EN141" s="74"/>
      <c r="EO141" s="74"/>
    </row>
    <row r="142" spans="141:145" s="45" customFormat="1" x14ac:dyDescent="0.3">
      <c r="EK142" s="74"/>
      <c r="EL142" s="74"/>
      <c r="EM142" s="74"/>
      <c r="EN142" s="74"/>
      <c r="EO142" s="74"/>
    </row>
    <row r="143" spans="141:145" s="45" customFormat="1" x14ac:dyDescent="0.3">
      <c r="EK143" s="74"/>
      <c r="EL143" s="74"/>
      <c r="EM143" s="74"/>
      <c r="EN143" s="74"/>
      <c r="EO143" s="74"/>
    </row>
    <row r="144" spans="141:145" s="45" customFormat="1" x14ac:dyDescent="0.3">
      <c r="EK144" s="74"/>
      <c r="EL144" s="74"/>
      <c r="EM144" s="74"/>
      <c r="EN144" s="74"/>
      <c r="EO144" s="74"/>
    </row>
    <row r="145" spans="141:145" s="45" customFormat="1" x14ac:dyDescent="0.3">
      <c r="EK145" s="74"/>
      <c r="EL145" s="74"/>
      <c r="EM145" s="74"/>
      <c r="EN145" s="74"/>
      <c r="EO145" s="74"/>
    </row>
    <row r="146" spans="141:145" s="45" customFormat="1" x14ac:dyDescent="0.3">
      <c r="EK146" s="74"/>
      <c r="EL146" s="74"/>
      <c r="EM146" s="74"/>
      <c r="EN146" s="74"/>
      <c r="EO146" s="74"/>
    </row>
    <row r="147" spans="141:145" s="45" customFormat="1" x14ac:dyDescent="0.3">
      <c r="EK147" s="74"/>
      <c r="EL147" s="74"/>
      <c r="EM147" s="74"/>
      <c r="EN147" s="74"/>
      <c r="EO147" s="74"/>
    </row>
    <row r="148" spans="141:145" s="45" customFormat="1" x14ac:dyDescent="0.3">
      <c r="EK148" s="74"/>
      <c r="EL148" s="74"/>
      <c r="EM148" s="74"/>
      <c r="EN148" s="74"/>
      <c r="EO148" s="74"/>
    </row>
    <row r="149" spans="141:145" s="45" customFormat="1" x14ac:dyDescent="0.3">
      <c r="EK149" s="74"/>
      <c r="EL149" s="74"/>
      <c r="EM149" s="74"/>
      <c r="EN149" s="74"/>
      <c r="EO149" s="74"/>
    </row>
    <row r="150" spans="141:145" s="45" customFormat="1" x14ac:dyDescent="0.3">
      <c r="EK150" s="74"/>
      <c r="EL150" s="74"/>
      <c r="EM150" s="74"/>
      <c r="EN150" s="74"/>
      <c r="EO150" s="74"/>
    </row>
  </sheetData>
  <protectedRanges>
    <protectedRange sqref="AB12:AB14" name="Range4_1_1_1_2_1_1_2_1_1_1_1_1_1_1_1_1_1_1_1_1_1_1_1_1_1_1_1"/>
    <protectedRange sqref="AL12:AL14" name="Range4_2_1_1_2_1_1_2_1_1_1_1_1_1_1_1_1_1_1_1_1_1_1_1_1_1_1_1"/>
    <protectedRange sqref="AV12:AV15" name="Range4_4_1_1_2_1_1_2_1_1_1_1_1_1_1_1_1_1_1_1_1_1_1_1_1_1_1_1"/>
    <protectedRange sqref="BX13" name="Range5_1_1_1_2_1_1_2_1_1_1_1_1_1_1_1_1_1_1_1_1_1_1_1_1_1_1_1_1"/>
    <protectedRange sqref="BX14 CA13:CA15" name="Range5_2_1_1_2_1_1_2_1_1_1_1_1_1_1_1_1_1_1_1_1_1_1_1_1_1_1_1"/>
    <protectedRange sqref="BX10" name="Range5_1_1_1_2_1_1_1_1_1_1_1_1_1_1_1_1_1_1_1_1_1_1_1_1_1_1"/>
    <protectedRange sqref="CA10" name="Range5_2_1_1_2_1_1_1_1_1_1_1_1_1_1_1_1_1_1_1_1_1_1_1_1_1_1"/>
    <protectedRange sqref="DJ10" name="Range5_3_1_1_1_1_1_1_1_1_1_1"/>
    <protectedRange sqref="DJ12" name="Range5_8_1_1_1_1_1_1_1_1_1_1_1"/>
    <protectedRange sqref="DJ13" name="Range5_11_1_1_1_1_1_1_1_1_1_1"/>
    <protectedRange sqref="DJ14" name="Range5_12_1_1_1_1_1_1_1_1_1_1_1"/>
    <protectedRange sqref="DJ15" name="Range5_14_1_1_1_1_1_1_1_1_1_1"/>
    <protectedRange sqref="AL10" name="Range4_2_1_1_2_1_1_1_1_1_1_1_1_1_1"/>
    <protectedRange sqref="C10:D14" name="Range1_1"/>
    <protectedRange sqref="B10:B14" name="Range1_1_1_1"/>
    <protectedRange sqref="AJ10:AJ14" name="Range4_1_1"/>
    <protectedRange sqref="AO10:AO14" name="Range4_1_2"/>
    <protectedRange sqref="AQ10:AQ14" name="Range4_1_3"/>
    <protectedRange sqref="BA10:BA14" name="Range4_1_4"/>
    <protectedRange sqref="BE10:BE14" name="Range4_1_5"/>
    <protectedRange sqref="BM10:BM14 BK10:BK14" name="Range4_1_6"/>
    <protectedRange sqref="BN10:BN14" name="Range4_1_7"/>
    <protectedRange sqref="BP10:BP14" name="Range4_1_8"/>
    <protectedRange sqref="CD10:CD14" name="Range5_1"/>
    <protectedRange sqref="CE10:CE14" name="Range5_1_1"/>
    <protectedRange sqref="CG10:CG14" name="Range5_1_2"/>
    <protectedRange sqref="CH10:CH14" name="Range5_1_3"/>
    <protectedRange sqref="CJ10:CJ14" name="Range5_1_4"/>
    <protectedRange sqref="CK10:CK14" name="Range5_1_5"/>
    <protectedRange sqref="CM10:CM14" name="Range5_1_6"/>
    <protectedRange sqref="CN10:CN14" name="Range5_1_7"/>
    <protectedRange sqref="CP10:CP14" name="Range5_1_8"/>
    <protectedRange sqref="CQ10:CQ14" name="Range5_1_9"/>
    <protectedRange sqref="CS10:CS14" name="Range5_1_10"/>
    <protectedRange sqref="CT10:CT14" name="Range5_1_11"/>
    <protectedRange sqref="CV10:CW10 CV11:CV14 CW11:CW17" name="Range5_1_12"/>
    <protectedRange sqref="CZ10:CZ14" name="Range5_1_13"/>
    <protectedRange sqref="DA10:DA14" name="Range5_1_14"/>
    <protectedRange sqref="DC10:DC14" name="Range5_1_15"/>
    <protectedRange sqref="DD10:DD14" name="Range5_1_16"/>
    <protectedRange sqref="DF10:DF14" name="Range5_1_17"/>
    <protectedRange sqref="DG10:DG14" name="Range5_1_18"/>
    <protectedRange sqref="DI10:DI14" name="Range5_1_19"/>
    <protectedRange sqref="DN11:DN14" name="Range5_1_20"/>
    <protectedRange sqref="DP10:DP14 DS10:DS14" name="Range6_1"/>
    <protectedRange sqref="DQ10:DQ14" name="Range6_1_1"/>
    <protectedRange sqref="DW10:DW14" name="Range5_1_23"/>
    <protectedRange sqref="DY10:DY14" name="Range5_1_24"/>
    <protectedRange sqref="EC10:EC14" name="Range6_1_3"/>
    <protectedRange sqref="EE10:EE14" name="Range6_1_4"/>
  </protectedRanges>
  <mergeCells count="162">
    <mergeCell ref="EF7:EF8"/>
    <mergeCell ref="EG7:EG8"/>
    <mergeCell ref="EH7:EH8"/>
    <mergeCell ref="CT6:CW6"/>
    <mergeCell ref="CW7:CW8"/>
    <mergeCell ref="DW7:DW8"/>
    <mergeCell ref="DX7:DX8"/>
    <mergeCell ref="DZ7:DZ8"/>
    <mergeCell ref="EA7:EA8"/>
    <mergeCell ref="EC7:EC8"/>
    <mergeCell ref="ED7:ED8"/>
    <mergeCell ref="DN7:DN8"/>
    <mergeCell ref="DO7:DO8"/>
    <mergeCell ref="DQ7:DQ8"/>
    <mergeCell ref="DR7:DR8"/>
    <mergeCell ref="DT7:DT8"/>
    <mergeCell ref="DU7:DU8"/>
    <mergeCell ref="DE7:DE8"/>
    <mergeCell ref="DG7:DG8"/>
    <mergeCell ref="DH7:DH8"/>
    <mergeCell ref="DJ7:DJ8"/>
    <mergeCell ref="DK7:DK8"/>
    <mergeCell ref="DL7:DL8"/>
    <mergeCell ref="CV7:CV8"/>
    <mergeCell ref="CX7:CX8"/>
    <mergeCell ref="CY7:CY8"/>
    <mergeCell ref="DA7:DA8"/>
    <mergeCell ref="DB7:DB8"/>
    <mergeCell ref="DD7:DD8"/>
    <mergeCell ref="CO7:CO8"/>
    <mergeCell ref="CQ7:CQ8"/>
    <mergeCell ref="CR7:CR8"/>
    <mergeCell ref="CS7:CS8"/>
    <mergeCell ref="CT7:CT8"/>
    <mergeCell ref="CU7:CU8"/>
    <mergeCell ref="CF7:CF8"/>
    <mergeCell ref="CH7:CH8"/>
    <mergeCell ref="CI7:CI8"/>
    <mergeCell ref="CK7:CK8"/>
    <mergeCell ref="CL7:CL8"/>
    <mergeCell ref="CN7:CN8"/>
    <mergeCell ref="BW7:BW8"/>
    <mergeCell ref="BY7:BY8"/>
    <mergeCell ref="BZ7:BZ8"/>
    <mergeCell ref="CB7:CB8"/>
    <mergeCell ref="CC7:CC8"/>
    <mergeCell ref="CE7:CE8"/>
    <mergeCell ref="BQ7:BQ8"/>
    <mergeCell ref="BR7:BR8"/>
    <mergeCell ref="BS7:BS8"/>
    <mergeCell ref="BT7:BT8"/>
    <mergeCell ref="BU7:BU8"/>
    <mergeCell ref="BV7:BV8"/>
    <mergeCell ref="BH7:BH8"/>
    <mergeCell ref="BI7:BI8"/>
    <mergeCell ref="BK7:BK8"/>
    <mergeCell ref="BL7:BL8"/>
    <mergeCell ref="BN7:BN8"/>
    <mergeCell ref="BO7:BO8"/>
    <mergeCell ref="AY7:AY8"/>
    <mergeCell ref="AZ7:AZ8"/>
    <mergeCell ref="BB7:BB8"/>
    <mergeCell ref="BC7:BC8"/>
    <mergeCell ref="BE7:BE8"/>
    <mergeCell ref="BF7:BF8"/>
    <mergeCell ref="AP7:AP8"/>
    <mergeCell ref="AQ7:AQ8"/>
    <mergeCell ref="AR7:AR8"/>
    <mergeCell ref="AT7:AT8"/>
    <mergeCell ref="AU7:AU8"/>
    <mergeCell ref="AV7:AX7"/>
    <mergeCell ref="AK7:AK8"/>
    <mergeCell ref="AL7:AL8"/>
    <mergeCell ref="AM7:AM8"/>
    <mergeCell ref="AO7:AO8"/>
    <mergeCell ref="AC7:AC8"/>
    <mergeCell ref="AD7:AD8"/>
    <mergeCell ref="AE7:AE8"/>
    <mergeCell ref="AF7:AF8"/>
    <mergeCell ref="AG7:AG8"/>
    <mergeCell ref="AH7:AH8"/>
    <mergeCell ref="AB7:AB8"/>
    <mergeCell ref="Q7:Q8"/>
    <mergeCell ref="R7:R8"/>
    <mergeCell ref="S7:S8"/>
    <mergeCell ref="T7:T8"/>
    <mergeCell ref="U7:U8"/>
    <mergeCell ref="V7:V8"/>
    <mergeCell ref="AI7:AI8"/>
    <mergeCell ref="AJ7:AJ8"/>
    <mergeCell ref="DT5:DV6"/>
    <mergeCell ref="DW5:EE5"/>
    <mergeCell ref="P6:T6"/>
    <mergeCell ref="U6:Y6"/>
    <mergeCell ref="Z6:AD6"/>
    <mergeCell ref="K7:K8"/>
    <mergeCell ref="L7:L8"/>
    <mergeCell ref="M7:M8"/>
    <mergeCell ref="N7:N8"/>
    <mergeCell ref="O7:O8"/>
    <mergeCell ref="P7:P8"/>
    <mergeCell ref="DQ6:DS6"/>
    <mergeCell ref="DW6:DY6"/>
    <mergeCell ref="DZ6:EB6"/>
    <mergeCell ref="AE6:AI6"/>
    <mergeCell ref="AJ6:AN6"/>
    <mergeCell ref="AO6:AS6"/>
    <mergeCell ref="AT6:AX6"/>
    <mergeCell ref="AY6:BA6"/>
    <mergeCell ref="W7:W8"/>
    <mergeCell ref="X7:X8"/>
    <mergeCell ref="Y7:Y8"/>
    <mergeCell ref="Z7:Z8"/>
    <mergeCell ref="AA7:AA8"/>
    <mergeCell ref="DG5:DI6"/>
    <mergeCell ref="DN5:DS5"/>
    <mergeCell ref="CQ6:CS6"/>
    <mergeCell ref="CX6:CZ6"/>
    <mergeCell ref="DN6:DP6"/>
    <mergeCell ref="EC6:EE6"/>
    <mergeCell ref="E7:E8"/>
    <mergeCell ref="F7:F8"/>
    <mergeCell ref="G7:G8"/>
    <mergeCell ref="H7:H8"/>
    <mergeCell ref="I7:I8"/>
    <mergeCell ref="J7:J8"/>
    <mergeCell ref="BY6:CA6"/>
    <mergeCell ref="CB6:CD6"/>
    <mergeCell ref="CE6:CG6"/>
    <mergeCell ref="CH6:CJ6"/>
    <mergeCell ref="CK6:CM6"/>
    <mergeCell ref="CN6:CP6"/>
    <mergeCell ref="BB6:BD6"/>
    <mergeCell ref="BE6:BG6"/>
    <mergeCell ref="BH6:BJ6"/>
    <mergeCell ref="BK6:BM6"/>
    <mergeCell ref="BQ6:BU6"/>
    <mergeCell ref="BV6:BX6"/>
    <mergeCell ref="A1:EI1"/>
    <mergeCell ref="A2:EI2"/>
    <mergeCell ref="L3:P3"/>
    <mergeCell ref="CU3:CV3"/>
    <mergeCell ref="A4:A8"/>
    <mergeCell ref="B4:B8"/>
    <mergeCell ref="C4:C8"/>
    <mergeCell ref="D4:D8"/>
    <mergeCell ref="E4:I6"/>
    <mergeCell ref="J4:O6"/>
    <mergeCell ref="P4:DI4"/>
    <mergeCell ref="DJ4:DJ6"/>
    <mergeCell ref="DK4:DM6"/>
    <mergeCell ref="DN4:EE4"/>
    <mergeCell ref="EF4:EF6"/>
    <mergeCell ref="EG4:EI6"/>
    <mergeCell ref="P5:BA5"/>
    <mergeCell ref="BB5:BM5"/>
    <mergeCell ref="BN5:BP6"/>
    <mergeCell ref="BQ5:CG5"/>
    <mergeCell ref="CH5:CP5"/>
    <mergeCell ref="CQ5:CZ5"/>
    <mergeCell ref="DA5:DC6"/>
    <mergeCell ref="DD5:DF6"/>
  </mergeCells>
  <pageMargins left="0" right="0" top="0.15748031496062992" bottom="0.35433070866141736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8"/>
  <sheetViews>
    <sheetView view="pageBreakPreview" zoomScale="60" zoomScaleNormal="70" workbookViewId="0">
      <pane xSplit="2" ySplit="9" topLeftCell="J13" activePane="bottomRight" state="frozen"/>
      <selection pane="topRight" activeCell="C1" sqref="C1"/>
      <selection pane="bottomLeft" activeCell="A10" sqref="A10"/>
      <selection pane="bottomRight" activeCell="J7" sqref="J7:J8"/>
    </sheetView>
  </sheetViews>
  <sheetFormatPr defaultColWidth="17.28515625" defaultRowHeight="17.25" x14ac:dyDescent="0.3"/>
  <cols>
    <col min="1" max="1" width="5.28515625" style="1" customWidth="1"/>
    <col min="2" max="2" width="19.85546875" style="33" customWidth="1"/>
    <col min="3" max="3" width="13.140625" style="1" hidden="1" customWidth="1"/>
    <col min="4" max="4" width="14.7109375" style="1" hidden="1" customWidth="1"/>
    <col min="5" max="5" width="15.7109375" style="1" hidden="1" customWidth="1"/>
    <col min="6" max="7" width="14.85546875" style="1" hidden="1" customWidth="1"/>
    <col min="8" max="8" width="11.5703125" style="1" hidden="1" customWidth="1"/>
    <col min="9" max="9" width="9.5703125" style="1" hidden="1" customWidth="1"/>
    <col min="10" max="12" width="17.5703125" style="1" customWidth="1"/>
    <col min="13" max="13" width="14" style="1" customWidth="1"/>
    <col min="14" max="14" width="12.28515625" style="1" customWidth="1"/>
    <col min="15" max="15" width="11" style="1" hidden="1" customWidth="1"/>
    <col min="16" max="16" width="14.85546875" style="1" customWidth="1"/>
    <col min="17" max="17" width="17.7109375" style="1" customWidth="1"/>
    <col min="18" max="18" width="14.28515625" style="1" customWidth="1"/>
    <col min="19" max="19" width="11.42578125" style="1" customWidth="1"/>
    <col min="20" max="20" width="11.85546875" style="1" hidden="1" customWidth="1"/>
    <col min="21" max="33" width="14.85546875" style="1" hidden="1" customWidth="1"/>
    <col min="34" max="34" width="13.5703125" style="1" hidden="1" customWidth="1"/>
    <col min="35" max="35" width="14.85546875" style="1" hidden="1" customWidth="1"/>
    <col min="36" max="36" width="16.85546875" style="1" customWidth="1"/>
    <col min="37" max="37" width="17.7109375" style="1" customWidth="1"/>
    <col min="38" max="38" width="15.42578125" style="1" customWidth="1"/>
    <col min="39" max="39" width="11.5703125" style="1" customWidth="1"/>
    <col min="40" max="40" width="14.85546875" style="1" hidden="1" customWidth="1"/>
    <col min="41" max="41" width="14.28515625" style="1" customWidth="1"/>
    <col min="42" max="42" width="17.140625" style="1" customWidth="1"/>
    <col min="43" max="43" width="14.28515625" style="1" customWidth="1"/>
    <col min="44" max="44" width="12.28515625" style="1" customWidth="1"/>
    <col min="45" max="68" width="14.85546875" style="1" hidden="1" customWidth="1"/>
    <col min="69" max="69" width="16.85546875" style="1" customWidth="1"/>
    <col min="70" max="70" width="14.85546875" style="1" customWidth="1"/>
    <col min="71" max="71" width="15" style="1" customWidth="1"/>
    <col min="72" max="72" width="8.28515625" style="1" customWidth="1"/>
    <col min="73" max="94" width="14.85546875" style="1" hidden="1" customWidth="1"/>
    <col min="95" max="95" width="12.140625" style="1" hidden="1" customWidth="1"/>
    <col min="96" max="96" width="12.5703125" style="1" hidden="1" customWidth="1"/>
    <col min="97" max="97" width="13" style="1" hidden="1" customWidth="1"/>
    <col min="98" max="98" width="14.85546875" style="1" customWidth="1"/>
    <col min="99" max="99" width="12.5703125" style="1" customWidth="1"/>
    <col min="100" max="100" width="12.85546875" style="1" customWidth="1"/>
    <col min="101" max="101" width="11.5703125" style="1" customWidth="1"/>
    <col min="102" max="135" width="14.85546875" style="1" hidden="1" customWidth="1"/>
    <col min="136" max="136" width="10.5703125" style="1" hidden="1" customWidth="1"/>
    <col min="137" max="139" width="14.85546875" style="1" hidden="1" customWidth="1"/>
    <col min="140" max="140" width="17.28515625" style="2"/>
    <col min="141" max="145" width="17.28515625" style="67"/>
    <col min="146" max="229" width="17.28515625" style="2"/>
    <col min="230" max="16384" width="17.28515625" style="1"/>
  </cols>
  <sheetData>
    <row r="1" spans="1:255" s="82" customFormat="1" ht="20.25" x14ac:dyDescent="0.35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212"/>
      <c r="BP1" s="212"/>
      <c r="BQ1" s="212"/>
      <c r="BR1" s="212"/>
      <c r="BS1" s="212"/>
      <c r="BT1" s="212"/>
      <c r="BU1" s="212"/>
      <c r="BV1" s="212"/>
      <c r="BW1" s="212"/>
      <c r="BX1" s="212"/>
      <c r="BY1" s="212"/>
      <c r="BZ1" s="212"/>
      <c r="CA1" s="212"/>
      <c r="CB1" s="212"/>
      <c r="CC1" s="212"/>
      <c r="CD1" s="212"/>
      <c r="CE1" s="212"/>
      <c r="CF1" s="212"/>
      <c r="CG1" s="212"/>
      <c r="CH1" s="212"/>
      <c r="CI1" s="212"/>
      <c r="CJ1" s="212"/>
      <c r="CK1" s="212"/>
      <c r="CL1" s="212"/>
      <c r="CM1" s="212"/>
      <c r="CN1" s="212"/>
      <c r="CO1" s="212"/>
      <c r="CP1" s="212"/>
      <c r="CQ1" s="212"/>
      <c r="CR1" s="212"/>
      <c r="CS1" s="212"/>
      <c r="CT1" s="212"/>
      <c r="CU1" s="212"/>
      <c r="CV1" s="212"/>
      <c r="CW1" s="212"/>
      <c r="CX1" s="212"/>
      <c r="CY1" s="212"/>
      <c r="CZ1" s="212"/>
      <c r="DA1" s="212"/>
      <c r="DB1" s="212"/>
      <c r="DC1" s="212"/>
      <c r="DD1" s="212"/>
      <c r="DE1" s="212"/>
      <c r="DF1" s="212"/>
      <c r="DG1" s="212"/>
      <c r="DH1" s="212"/>
      <c r="DI1" s="212"/>
      <c r="DJ1" s="212"/>
      <c r="DK1" s="212"/>
      <c r="DL1" s="212"/>
      <c r="DM1" s="212"/>
      <c r="DN1" s="212"/>
      <c r="DO1" s="212"/>
      <c r="DP1" s="212"/>
      <c r="DQ1" s="212"/>
      <c r="DR1" s="212"/>
      <c r="DS1" s="212"/>
      <c r="DT1" s="212"/>
      <c r="DU1" s="212"/>
      <c r="DV1" s="212"/>
      <c r="DW1" s="212"/>
      <c r="DX1" s="212"/>
      <c r="DY1" s="212"/>
      <c r="DZ1" s="212"/>
      <c r="EA1" s="212"/>
      <c r="EB1" s="212"/>
      <c r="EC1" s="212"/>
      <c r="ED1" s="212"/>
      <c r="EE1" s="212"/>
      <c r="EF1" s="212"/>
      <c r="EG1" s="212"/>
      <c r="EH1" s="212"/>
      <c r="EI1" s="212"/>
      <c r="EJ1" s="80"/>
      <c r="EK1" s="81"/>
      <c r="EL1" s="81"/>
      <c r="EM1" s="81"/>
      <c r="EN1" s="81"/>
      <c r="EO1" s="81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80"/>
      <c r="HH1" s="80"/>
      <c r="HI1" s="80"/>
      <c r="HJ1" s="80"/>
      <c r="HK1" s="80"/>
      <c r="HL1" s="80"/>
      <c r="HM1" s="80"/>
      <c r="HN1" s="80"/>
      <c r="HO1" s="80"/>
      <c r="HP1" s="80"/>
      <c r="HQ1" s="80"/>
      <c r="HR1" s="80"/>
      <c r="HS1" s="80"/>
      <c r="HT1" s="80"/>
      <c r="HU1" s="80"/>
    </row>
    <row r="2" spans="1:255" s="82" customFormat="1" ht="17.45" customHeight="1" x14ac:dyDescent="0.35">
      <c r="A2" s="213" t="s">
        <v>73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F2" s="213"/>
      <c r="BG2" s="213"/>
      <c r="BH2" s="213"/>
      <c r="BI2" s="213"/>
      <c r="BJ2" s="213"/>
      <c r="BK2" s="213"/>
      <c r="BL2" s="213"/>
      <c r="BM2" s="213"/>
      <c r="BN2" s="213"/>
      <c r="BO2" s="213"/>
      <c r="BP2" s="213"/>
      <c r="BQ2" s="213"/>
      <c r="BR2" s="213"/>
      <c r="BS2" s="213"/>
      <c r="BT2" s="213"/>
      <c r="BU2" s="213"/>
      <c r="BV2" s="213"/>
      <c r="BW2" s="213"/>
      <c r="BX2" s="213"/>
      <c r="BY2" s="213"/>
      <c r="BZ2" s="213"/>
      <c r="CA2" s="213"/>
      <c r="CB2" s="213"/>
      <c r="CC2" s="213"/>
      <c r="CD2" s="213"/>
      <c r="CE2" s="213"/>
      <c r="CF2" s="213"/>
      <c r="CG2" s="213"/>
      <c r="CH2" s="213"/>
      <c r="CI2" s="213"/>
      <c r="CJ2" s="213"/>
      <c r="CK2" s="213"/>
      <c r="CL2" s="213"/>
      <c r="CM2" s="213"/>
      <c r="CN2" s="213"/>
      <c r="CO2" s="213"/>
      <c r="CP2" s="213"/>
      <c r="CQ2" s="213"/>
      <c r="CR2" s="213"/>
      <c r="CS2" s="213"/>
      <c r="CT2" s="213"/>
      <c r="CU2" s="213"/>
      <c r="CV2" s="213"/>
      <c r="CW2" s="213"/>
      <c r="CX2" s="213"/>
      <c r="CY2" s="213"/>
      <c r="CZ2" s="213"/>
      <c r="DA2" s="213"/>
      <c r="DB2" s="213"/>
      <c r="DC2" s="213"/>
      <c r="DD2" s="213"/>
      <c r="DE2" s="213"/>
      <c r="DF2" s="213"/>
      <c r="DG2" s="213"/>
      <c r="DH2" s="213"/>
      <c r="DI2" s="213"/>
      <c r="DJ2" s="213"/>
      <c r="DK2" s="213"/>
      <c r="DL2" s="213"/>
      <c r="DM2" s="213"/>
      <c r="DN2" s="213"/>
      <c r="DO2" s="213"/>
      <c r="DP2" s="213"/>
      <c r="DQ2" s="213"/>
      <c r="DR2" s="213"/>
      <c r="DS2" s="213"/>
      <c r="DT2" s="213"/>
      <c r="DU2" s="213"/>
      <c r="DV2" s="213"/>
      <c r="DW2" s="213"/>
      <c r="DX2" s="213"/>
      <c r="DY2" s="213"/>
      <c r="DZ2" s="213"/>
      <c r="EA2" s="213"/>
      <c r="EB2" s="213"/>
      <c r="EC2" s="213"/>
      <c r="ED2" s="213"/>
      <c r="EE2" s="213"/>
      <c r="EF2" s="213"/>
      <c r="EG2" s="213"/>
      <c r="EH2" s="213"/>
      <c r="EI2" s="213"/>
      <c r="EJ2" s="80"/>
      <c r="EK2" s="81"/>
      <c r="EL2" s="81"/>
      <c r="EM2" s="81"/>
      <c r="EN2" s="81"/>
      <c r="EO2" s="81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</row>
    <row r="3" spans="1:255" s="82" customFormat="1" ht="20.25" x14ac:dyDescent="0.35">
      <c r="B3" s="83"/>
      <c r="C3" s="84"/>
      <c r="D3" s="84"/>
      <c r="E3" s="84"/>
      <c r="F3" s="84"/>
      <c r="G3" s="84"/>
      <c r="H3" s="84"/>
      <c r="I3" s="84"/>
      <c r="J3" s="84"/>
      <c r="K3" s="84"/>
      <c r="L3" s="214"/>
      <c r="M3" s="214"/>
      <c r="N3" s="214"/>
      <c r="O3" s="214"/>
      <c r="P3" s="214"/>
      <c r="Q3" s="84"/>
      <c r="R3" s="85"/>
      <c r="S3" s="85"/>
      <c r="U3" s="86"/>
      <c r="V3" s="86"/>
      <c r="W3" s="86"/>
      <c r="X3" s="86"/>
      <c r="Y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CU3" s="215" t="s">
        <v>61</v>
      </c>
      <c r="CV3" s="215"/>
      <c r="CW3" s="86"/>
      <c r="EJ3" s="80"/>
      <c r="EK3" s="81"/>
      <c r="EL3" s="81"/>
      <c r="EM3" s="81"/>
      <c r="EN3" s="81"/>
      <c r="EO3" s="81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</row>
    <row r="4" spans="1:255" s="82" customFormat="1" ht="17.45" customHeight="1" x14ac:dyDescent="0.35">
      <c r="A4" s="216" t="s">
        <v>1</v>
      </c>
      <c r="B4" s="219" t="s">
        <v>2</v>
      </c>
      <c r="C4" s="222" t="s">
        <v>3</v>
      </c>
      <c r="D4" s="222" t="s">
        <v>4</v>
      </c>
      <c r="E4" s="225" t="s">
        <v>5</v>
      </c>
      <c r="F4" s="226"/>
      <c r="G4" s="226"/>
      <c r="H4" s="226"/>
      <c r="I4" s="227"/>
      <c r="J4" s="234" t="s">
        <v>74</v>
      </c>
      <c r="K4" s="235"/>
      <c r="L4" s="235"/>
      <c r="M4" s="235"/>
      <c r="N4" s="235"/>
      <c r="O4" s="236"/>
      <c r="P4" s="243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  <c r="AY4" s="244"/>
      <c r="AZ4" s="244"/>
      <c r="BA4" s="244"/>
      <c r="BB4" s="244"/>
      <c r="BC4" s="244"/>
      <c r="BD4" s="244"/>
      <c r="BE4" s="244"/>
      <c r="BF4" s="244"/>
      <c r="BG4" s="244"/>
      <c r="BH4" s="244"/>
      <c r="BI4" s="244"/>
      <c r="BJ4" s="244"/>
      <c r="BK4" s="244"/>
      <c r="BL4" s="244"/>
      <c r="BM4" s="244"/>
      <c r="BN4" s="244"/>
      <c r="BO4" s="244"/>
      <c r="BP4" s="244"/>
      <c r="BQ4" s="244"/>
      <c r="BR4" s="244"/>
      <c r="BS4" s="244"/>
      <c r="BT4" s="244"/>
      <c r="BU4" s="244"/>
      <c r="BV4" s="244"/>
      <c r="BW4" s="244"/>
      <c r="BX4" s="244"/>
      <c r="BY4" s="244"/>
      <c r="BZ4" s="244"/>
      <c r="CA4" s="244"/>
      <c r="CB4" s="244"/>
      <c r="CC4" s="244"/>
      <c r="CD4" s="244"/>
      <c r="CE4" s="244"/>
      <c r="CF4" s="244"/>
      <c r="CG4" s="244"/>
      <c r="CH4" s="244"/>
      <c r="CI4" s="244"/>
      <c r="CJ4" s="244"/>
      <c r="CK4" s="244"/>
      <c r="CL4" s="244"/>
      <c r="CM4" s="244"/>
      <c r="CN4" s="244"/>
      <c r="CO4" s="244"/>
      <c r="CP4" s="244"/>
      <c r="CQ4" s="244"/>
      <c r="CR4" s="244"/>
      <c r="CS4" s="244"/>
      <c r="CT4" s="244"/>
      <c r="CU4" s="244"/>
      <c r="CV4" s="244"/>
      <c r="CW4" s="244"/>
      <c r="CX4" s="244"/>
      <c r="CY4" s="244"/>
      <c r="CZ4" s="244"/>
      <c r="DA4" s="244"/>
      <c r="DB4" s="244"/>
      <c r="DC4" s="244"/>
      <c r="DD4" s="244"/>
      <c r="DE4" s="244"/>
      <c r="DF4" s="244"/>
      <c r="DG4" s="244"/>
      <c r="DH4" s="244"/>
      <c r="DI4" s="245"/>
      <c r="DJ4" s="246" t="s">
        <v>7</v>
      </c>
      <c r="DK4" s="225" t="s">
        <v>8</v>
      </c>
      <c r="DL4" s="226"/>
      <c r="DM4" s="227"/>
      <c r="DN4" s="247" t="s">
        <v>9</v>
      </c>
      <c r="DO4" s="247"/>
      <c r="DP4" s="247"/>
      <c r="DQ4" s="247"/>
      <c r="DR4" s="247"/>
      <c r="DS4" s="247"/>
      <c r="DT4" s="247"/>
      <c r="DU4" s="247"/>
      <c r="DV4" s="247"/>
      <c r="DW4" s="247"/>
      <c r="DX4" s="247"/>
      <c r="DY4" s="247"/>
      <c r="DZ4" s="247"/>
      <c r="EA4" s="247"/>
      <c r="EB4" s="247"/>
      <c r="EC4" s="247"/>
      <c r="ED4" s="247"/>
      <c r="EE4" s="247"/>
      <c r="EF4" s="246" t="s">
        <v>10</v>
      </c>
      <c r="EG4" s="248" t="s">
        <v>11</v>
      </c>
      <c r="EH4" s="249"/>
      <c r="EI4" s="250"/>
      <c r="EJ4" s="87"/>
      <c r="EK4" s="88"/>
      <c r="EL4" s="88"/>
      <c r="EM4" s="88"/>
      <c r="EN4" s="88"/>
      <c r="EO4" s="88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90"/>
      <c r="HW4" s="90"/>
      <c r="HX4" s="90"/>
      <c r="HY4" s="90"/>
      <c r="HZ4" s="90"/>
      <c r="IA4" s="90"/>
      <c r="IB4" s="90"/>
      <c r="IC4" s="90"/>
      <c r="ID4" s="90"/>
      <c r="IE4" s="90"/>
      <c r="IF4" s="90"/>
      <c r="IG4" s="90"/>
      <c r="IH4" s="90"/>
      <c r="II4" s="90"/>
      <c r="IJ4" s="90"/>
      <c r="IK4" s="90"/>
      <c r="IL4" s="90"/>
      <c r="IM4" s="90"/>
      <c r="IN4" s="90"/>
      <c r="IO4" s="90"/>
      <c r="IP4" s="90"/>
      <c r="IQ4" s="90"/>
      <c r="IR4" s="90"/>
      <c r="IS4" s="90"/>
      <c r="IT4" s="90"/>
      <c r="IU4" s="90"/>
    </row>
    <row r="5" spans="1:255" s="82" customFormat="1" ht="18" customHeight="1" x14ac:dyDescent="0.35">
      <c r="A5" s="217"/>
      <c r="B5" s="220"/>
      <c r="C5" s="223"/>
      <c r="D5" s="223"/>
      <c r="E5" s="228"/>
      <c r="F5" s="229"/>
      <c r="G5" s="229"/>
      <c r="H5" s="229"/>
      <c r="I5" s="230"/>
      <c r="J5" s="237"/>
      <c r="K5" s="238"/>
      <c r="L5" s="238"/>
      <c r="M5" s="238"/>
      <c r="N5" s="238"/>
      <c r="O5" s="239"/>
      <c r="P5" s="257" t="s">
        <v>12</v>
      </c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258"/>
      <c r="AQ5" s="258"/>
      <c r="AR5" s="258"/>
      <c r="AS5" s="258"/>
      <c r="AT5" s="258"/>
      <c r="AU5" s="258"/>
      <c r="AV5" s="258"/>
      <c r="AW5" s="258"/>
      <c r="AX5" s="258"/>
      <c r="AY5" s="258"/>
      <c r="AZ5" s="258"/>
      <c r="BA5" s="259"/>
      <c r="BB5" s="260" t="s">
        <v>13</v>
      </c>
      <c r="BC5" s="260"/>
      <c r="BD5" s="260"/>
      <c r="BE5" s="260"/>
      <c r="BF5" s="260"/>
      <c r="BG5" s="260"/>
      <c r="BH5" s="260"/>
      <c r="BI5" s="260"/>
      <c r="BJ5" s="260"/>
      <c r="BK5" s="260"/>
      <c r="BL5" s="260"/>
      <c r="BM5" s="260"/>
      <c r="BN5" s="261" t="s">
        <v>14</v>
      </c>
      <c r="BO5" s="262"/>
      <c r="BP5" s="262"/>
      <c r="BQ5" s="265" t="s">
        <v>15</v>
      </c>
      <c r="BR5" s="266"/>
      <c r="BS5" s="266"/>
      <c r="BT5" s="266"/>
      <c r="BU5" s="266"/>
      <c r="BV5" s="266"/>
      <c r="BW5" s="266"/>
      <c r="BX5" s="266"/>
      <c r="BY5" s="266"/>
      <c r="BZ5" s="266"/>
      <c r="CA5" s="266"/>
      <c r="CB5" s="266"/>
      <c r="CC5" s="266"/>
      <c r="CD5" s="266"/>
      <c r="CE5" s="266"/>
      <c r="CF5" s="266"/>
      <c r="CG5" s="267"/>
      <c r="CH5" s="268" t="s">
        <v>16</v>
      </c>
      <c r="CI5" s="269"/>
      <c r="CJ5" s="269"/>
      <c r="CK5" s="269"/>
      <c r="CL5" s="269"/>
      <c r="CM5" s="269"/>
      <c r="CN5" s="269"/>
      <c r="CO5" s="269"/>
      <c r="CP5" s="270"/>
      <c r="CQ5" s="265" t="s">
        <v>17</v>
      </c>
      <c r="CR5" s="266"/>
      <c r="CS5" s="266"/>
      <c r="CT5" s="266"/>
      <c r="CU5" s="266"/>
      <c r="CV5" s="266"/>
      <c r="CW5" s="266"/>
      <c r="CX5" s="266"/>
      <c r="CY5" s="266"/>
      <c r="CZ5" s="266"/>
      <c r="DA5" s="260" t="s">
        <v>18</v>
      </c>
      <c r="DB5" s="260"/>
      <c r="DC5" s="260"/>
      <c r="DD5" s="261" t="s">
        <v>19</v>
      </c>
      <c r="DE5" s="262"/>
      <c r="DF5" s="271"/>
      <c r="DG5" s="261" t="s">
        <v>20</v>
      </c>
      <c r="DH5" s="262"/>
      <c r="DI5" s="271"/>
      <c r="DJ5" s="246"/>
      <c r="DK5" s="228"/>
      <c r="DL5" s="229"/>
      <c r="DM5" s="230"/>
      <c r="DN5" s="273"/>
      <c r="DO5" s="273"/>
      <c r="DP5" s="260"/>
      <c r="DQ5" s="260"/>
      <c r="DR5" s="260"/>
      <c r="DS5" s="260"/>
      <c r="DT5" s="261" t="s">
        <v>21</v>
      </c>
      <c r="DU5" s="262"/>
      <c r="DV5" s="271"/>
      <c r="DW5" s="286"/>
      <c r="DX5" s="287"/>
      <c r="DY5" s="287"/>
      <c r="DZ5" s="287"/>
      <c r="EA5" s="287"/>
      <c r="EB5" s="287"/>
      <c r="EC5" s="287"/>
      <c r="ED5" s="287"/>
      <c r="EE5" s="287"/>
      <c r="EF5" s="246"/>
      <c r="EG5" s="251"/>
      <c r="EH5" s="252"/>
      <c r="EI5" s="253"/>
      <c r="EJ5" s="87"/>
      <c r="EK5" s="88"/>
      <c r="EL5" s="88"/>
      <c r="EM5" s="88"/>
      <c r="EN5" s="88"/>
      <c r="EO5" s="88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90"/>
      <c r="HW5" s="90"/>
      <c r="HX5" s="90"/>
      <c r="HY5" s="90"/>
      <c r="HZ5" s="90"/>
      <c r="IA5" s="90"/>
      <c r="IB5" s="90"/>
      <c r="IC5" s="90"/>
      <c r="ID5" s="90"/>
      <c r="IE5" s="90"/>
      <c r="IF5" s="90"/>
      <c r="IG5" s="90"/>
      <c r="IH5" s="90"/>
      <c r="II5" s="90"/>
      <c r="IJ5" s="90"/>
      <c r="IK5" s="90"/>
      <c r="IL5" s="90"/>
      <c r="IM5" s="90"/>
      <c r="IN5" s="90"/>
      <c r="IO5" s="90"/>
      <c r="IP5" s="90"/>
      <c r="IQ5" s="90"/>
      <c r="IR5" s="90"/>
      <c r="IS5" s="90"/>
      <c r="IT5" s="90"/>
      <c r="IU5" s="90"/>
    </row>
    <row r="6" spans="1:255" s="82" customFormat="1" ht="84" customHeight="1" x14ac:dyDescent="0.35">
      <c r="A6" s="217"/>
      <c r="B6" s="220"/>
      <c r="C6" s="223"/>
      <c r="D6" s="223"/>
      <c r="E6" s="231"/>
      <c r="F6" s="232"/>
      <c r="G6" s="232"/>
      <c r="H6" s="232"/>
      <c r="I6" s="233"/>
      <c r="J6" s="240"/>
      <c r="K6" s="241"/>
      <c r="L6" s="241"/>
      <c r="M6" s="241"/>
      <c r="N6" s="241"/>
      <c r="O6" s="242"/>
      <c r="P6" s="293" t="s">
        <v>54</v>
      </c>
      <c r="Q6" s="294"/>
      <c r="R6" s="294"/>
      <c r="S6" s="294"/>
      <c r="T6" s="295"/>
      <c r="U6" s="283" t="s">
        <v>22</v>
      </c>
      <c r="V6" s="284"/>
      <c r="W6" s="284"/>
      <c r="X6" s="284"/>
      <c r="Y6" s="285"/>
      <c r="Z6" s="283" t="s">
        <v>23</v>
      </c>
      <c r="AA6" s="284"/>
      <c r="AB6" s="284"/>
      <c r="AC6" s="284"/>
      <c r="AD6" s="285"/>
      <c r="AE6" s="283" t="s">
        <v>51</v>
      </c>
      <c r="AF6" s="284"/>
      <c r="AG6" s="284"/>
      <c r="AH6" s="284"/>
      <c r="AI6" s="285"/>
      <c r="AJ6" s="283" t="s">
        <v>52</v>
      </c>
      <c r="AK6" s="284"/>
      <c r="AL6" s="284"/>
      <c r="AM6" s="284"/>
      <c r="AN6" s="285"/>
      <c r="AO6" s="283" t="s">
        <v>24</v>
      </c>
      <c r="AP6" s="284"/>
      <c r="AQ6" s="284"/>
      <c r="AR6" s="284"/>
      <c r="AS6" s="285"/>
      <c r="AT6" s="283" t="s">
        <v>25</v>
      </c>
      <c r="AU6" s="284"/>
      <c r="AV6" s="284"/>
      <c r="AW6" s="284"/>
      <c r="AX6" s="285"/>
      <c r="AY6" s="280" t="s">
        <v>26</v>
      </c>
      <c r="AZ6" s="280"/>
      <c r="BA6" s="280"/>
      <c r="BB6" s="283" t="s">
        <v>27</v>
      </c>
      <c r="BC6" s="284"/>
      <c r="BD6" s="284"/>
      <c r="BE6" s="283" t="s">
        <v>28</v>
      </c>
      <c r="BF6" s="284"/>
      <c r="BG6" s="285"/>
      <c r="BH6" s="286" t="s">
        <v>29</v>
      </c>
      <c r="BI6" s="287"/>
      <c r="BJ6" s="287"/>
      <c r="BK6" s="288" t="s">
        <v>30</v>
      </c>
      <c r="BL6" s="289"/>
      <c r="BM6" s="289"/>
      <c r="BN6" s="263"/>
      <c r="BO6" s="264"/>
      <c r="BP6" s="264"/>
      <c r="BQ6" s="290" t="s">
        <v>31</v>
      </c>
      <c r="BR6" s="291"/>
      <c r="BS6" s="291"/>
      <c r="BT6" s="291"/>
      <c r="BU6" s="292"/>
      <c r="BV6" s="282" t="s">
        <v>32</v>
      </c>
      <c r="BW6" s="282"/>
      <c r="BX6" s="282"/>
      <c r="BY6" s="282" t="s">
        <v>33</v>
      </c>
      <c r="BZ6" s="282"/>
      <c r="CA6" s="282"/>
      <c r="CB6" s="282" t="s">
        <v>34</v>
      </c>
      <c r="CC6" s="282"/>
      <c r="CD6" s="282"/>
      <c r="CE6" s="282" t="s">
        <v>35</v>
      </c>
      <c r="CF6" s="282"/>
      <c r="CG6" s="282"/>
      <c r="CH6" s="282" t="s">
        <v>75</v>
      </c>
      <c r="CI6" s="282"/>
      <c r="CJ6" s="282"/>
      <c r="CK6" s="268" t="s">
        <v>76</v>
      </c>
      <c r="CL6" s="269"/>
      <c r="CM6" s="269"/>
      <c r="CN6" s="282" t="s">
        <v>38</v>
      </c>
      <c r="CO6" s="282"/>
      <c r="CP6" s="282"/>
      <c r="CQ6" s="268" t="s">
        <v>39</v>
      </c>
      <c r="CR6" s="269"/>
      <c r="CS6" s="269"/>
      <c r="CT6" s="268" t="s">
        <v>40</v>
      </c>
      <c r="CU6" s="269"/>
      <c r="CV6" s="269"/>
      <c r="CW6" s="270"/>
      <c r="CX6" s="268" t="s">
        <v>77</v>
      </c>
      <c r="CY6" s="269"/>
      <c r="CZ6" s="269"/>
      <c r="DA6" s="260"/>
      <c r="DB6" s="260"/>
      <c r="DC6" s="260"/>
      <c r="DD6" s="263"/>
      <c r="DE6" s="264"/>
      <c r="DF6" s="272"/>
      <c r="DG6" s="263"/>
      <c r="DH6" s="264"/>
      <c r="DI6" s="272"/>
      <c r="DJ6" s="246"/>
      <c r="DK6" s="231"/>
      <c r="DL6" s="232"/>
      <c r="DM6" s="233"/>
      <c r="DN6" s="261" t="s">
        <v>78</v>
      </c>
      <c r="DO6" s="262"/>
      <c r="DP6" s="271"/>
      <c r="DQ6" s="261" t="s">
        <v>79</v>
      </c>
      <c r="DR6" s="262"/>
      <c r="DS6" s="271"/>
      <c r="DT6" s="263"/>
      <c r="DU6" s="264"/>
      <c r="DV6" s="272"/>
      <c r="DW6" s="261" t="s">
        <v>80</v>
      </c>
      <c r="DX6" s="262"/>
      <c r="DY6" s="271"/>
      <c r="DZ6" s="261" t="s">
        <v>81</v>
      </c>
      <c r="EA6" s="262"/>
      <c r="EB6" s="271"/>
      <c r="EC6" s="274" t="s">
        <v>82</v>
      </c>
      <c r="ED6" s="275"/>
      <c r="EE6" s="275"/>
      <c r="EF6" s="246"/>
      <c r="EG6" s="254"/>
      <c r="EH6" s="255"/>
      <c r="EI6" s="256"/>
      <c r="EJ6" s="89"/>
      <c r="EK6" s="88"/>
      <c r="EL6" s="88"/>
      <c r="EM6" s="88"/>
      <c r="EN6" s="88"/>
      <c r="EO6" s="88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90"/>
      <c r="HW6" s="90"/>
      <c r="HX6" s="90"/>
      <c r="HY6" s="90"/>
      <c r="HZ6" s="90"/>
      <c r="IA6" s="90"/>
      <c r="IB6" s="90"/>
      <c r="IC6" s="90"/>
      <c r="ID6" s="90"/>
      <c r="IE6" s="90"/>
      <c r="IF6" s="90"/>
      <c r="IG6" s="90"/>
      <c r="IH6" s="90"/>
      <c r="II6" s="90"/>
      <c r="IJ6" s="90"/>
      <c r="IK6" s="90"/>
      <c r="IL6" s="90"/>
      <c r="IM6" s="90"/>
      <c r="IN6" s="90"/>
      <c r="IO6" s="90"/>
      <c r="IP6" s="90"/>
      <c r="IQ6" s="90"/>
      <c r="IR6" s="90"/>
      <c r="IS6" s="90"/>
      <c r="IT6" s="90"/>
      <c r="IU6" s="90"/>
    </row>
    <row r="7" spans="1:255" s="82" customFormat="1" ht="17.45" customHeight="1" x14ac:dyDescent="0.35">
      <c r="A7" s="217"/>
      <c r="B7" s="220"/>
      <c r="C7" s="223"/>
      <c r="D7" s="223"/>
      <c r="E7" s="276" t="s">
        <v>47</v>
      </c>
      <c r="F7" s="278" t="s">
        <v>83</v>
      </c>
      <c r="G7" s="280" t="s">
        <v>64</v>
      </c>
      <c r="H7" s="281" t="s">
        <v>53</v>
      </c>
      <c r="I7" s="281" t="s">
        <v>49</v>
      </c>
      <c r="J7" s="276" t="s">
        <v>47</v>
      </c>
      <c r="K7" s="278" t="s">
        <v>83</v>
      </c>
      <c r="L7" s="280" t="s">
        <v>65</v>
      </c>
      <c r="M7" s="281" t="s">
        <v>62</v>
      </c>
      <c r="N7" s="281" t="s">
        <v>53</v>
      </c>
      <c r="O7" s="296" t="s">
        <v>49</v>
      </c>
      <c r="P7" s="276" t="s">
        <v>47</v>
      </c>
      <c r="Q7" s="278" t="s">
        <v>83</v>
      </c>
      <c r="R7" s="280" t="s">
        <v>66</v>
      </c>
      <c r="S7" s="298" t="s">
        <v>53</v>
      </c>
      <c r="T7" s="281" t="s">
        <v>49</v>
      </c>
      <c r="U7" s="276" t="s">
        <v>47</v>
      </c>
      <c r="V7" s="278" t="s">
        <v>83</v>
      </c>
      <c r="W7" s="280" t="s">
        <v>64</v>
      </c>
      <c r="X7" s="298" t="s">
        <v>53</v>
      </c>
      <c r="Y7" s="281" t="s">
        <v>49</v>
      </c>
      <c r="Z7" s="276" t="s">
        <v>47</v>
      </c>
      <c r="AA7" s="278" t="s">
        <v>83</v>
      </c>
      <c r="AB7" s="280" t="s">
        <v>64</v>
      </c>
      <c r="AC7" s="298" t="s">
        <v>53</v>
      </c>
      <c r="AD7" s="281" t="s">
        <v>49</v>
      </c>
      <c r="AE7" s="276" t="s">
        <v>47</v>
      </c>
      <c r="AF7" s="278" t="s">
        <v>83</v>
      </c>
      <c r="AG7" s="280" t="s">
        <v>67</v>
      </c>
      <c r="AH7" s="298" t="s">
        <v>53</v>
      </c>
      <c r="AI7" s="281" t="s">
        <v>49</v>
      </c>
      <c r="AJ7" s="276" t="s">
        <v>47</v>
      </c>
      <c r="AK7" s="278" t="s">
        <v>83</v>
      </c>
      <c r="AL7" s="280" t="s">
        <v>64</v>
      </c>
      <c r="AM7" s="298" t="s">
        <v>53</v>
      </c>
      <c r="AN7" s="91"/>
      <c r="AO7" s="276" t="s">
        <v>47</v>
      </c>
      <c r="AP7" s="278" t="s">
        <v>83</v>
      </c>
      <c r="AQ7" s="280" t="s">
        <v>64</v>
      </c>
      <c r="AR7" s="298" t="s">
        <v>53</v>
      </c>
      <c r="AS7" s="92"/>
      <c r="AT7" s="276" t="s">
        <v>47</v>
      </c>
      <c r="AU7" s="278" t="s">
        <v>83</v>
      </c>
      <c r="AV7" s="300"/>
      <c r="AW7" s="300"/>
      <c r="AX7" s="301"/>
      <c r="AY7" s="276" t="s">
        <v>47</v>
      </c>
      <c r="AZ7" s="278" t="s">
        <v>83</v>
      </c>
      <c r="BA7" s="93"/>
      <c r="BB7" s="276" t="s">
        <v>47</v>
      </c>
      <c r="BC7" s="278" t="s">
        <v>83</v>
      </c>
      <c r="BD7" s="93"/>
      <c r="BE7" s="276" t="s">
        <v>47</v>
      </c>
      <c r="BF7" s="278" t="s">
        <v>83</v>
      </c>
      <c r="BG7" s="93"/>
      <c r="BH7" s="276" t="s">
        <v>47</v>
      </c>
      <c r="BI7" s="278" t="s">
        <v>83</v>
      </c>
      <c r="BJ7" s="93"/>
      <c r="BK7" s="276" t="s">
        <v>47</v>
      </c>
      <c r="BL7" s="278" t="s">
        <v>83</v>
      </c>
      <c r="BM7" s="93"/>
      <c r="BN7" s="276" t="s">
        <v>47</v>
      </c>
      <c r="BO7" s="278" t="s">
        <v>83</v>
      </c>
      <c r="BP7" s="93"/>
      <c r="BQ7" s="276" t="s">
        <v>47</v>
      </c>
      <c r="BR7" s="278" t="s">
        <v>83</v>
      </c>
      <c r="BS7" s="280" t="s">
        <v>65</v>
      </c>
      <c r="BT7" s="298" t="s">
        <v>53</v>
      </c>
      <c r="BU7" s="280" t="s">
        <v>49</v>
      </c>
      <c r="BV7" s="276" t="s">
        <v>47</v>
      </c>
      <c r="BW7" s="278" t="s">
        <v>83</v>
      </c>
      <c r="BX7" s="93"/>
      <c r="BY7" s="276" t="s">
        <v>47</v>
      </c>
      <c r="BZ7" s="278" t="s">
        <v>83</v>
      </c>
      <c r="CA7" s="93"/>
      <c r="CB7" s="276" t="s">
        <v>47</v>
      </c>
      <c r="CC7" s="278" t="s">
        <v>83</v>
      </c>
      <c r="CD7" s="93"/>
      <c r="CE7" s="276" t="s">
        <v>47</v>
      </c>
      <c r="CF7" s="278" t="s">
        <v>83</v>
      </c>
      <c r="CG7" s="93"/>
      <c r="CH7" s="276" t="s">
        <v>47</v>
      </c>
      <c r="CI7" s="278" t="s">
        <v>83</v>
      </c>
      <c r="CJ7" s="93"/>
      <c r="CK7" s="276" t="s">
        <v>47</v>
      </c>
      <c r="CL7" s="278" t="s">
        <v>83</v>
      </c>
      <c r="CM7" s="93"/>
      <c r="CN7" s="276" t="s">
        <v>47</v>
      </c>
      <c r="CO7" s="278" t="s">
        <v>83</v>
      </c>
      <c r="CP7" s="93"/>
      <c r="CQ7" s="276" t="s">
        <v>47</v>
      </c>
      <c r="CR7" s="278" t="s">
        <v>83</v>
      </c>
      <c r="CS7" s="302" t="s">
        <v>67</v>
      </c>
      <c r="CT7" s="276" t="s">
        <v>47</v>
      </c>
      <c r="CU7" s="278" t="s">
        <v>83</v>
      </c>
      <c r="CV7" s="302" t="s">
        <v>67</v>
      </c>
      <c r="CW7" s="298" t="s">
        <v>53</v>
      </c>
      <c r="CX7" s="276" t="s">
        <v>47</v>
      </c>
      <c r="CY7" s="278" t="s">
        <v>83</v>
      </c>
      <c r="CZ7" s="93"/>
      <c r="DA7" s="276" t="s">
        <v>47</v>
      </c>
      <c r="DB7" s="278" t="s">
        <v>83</v>
      </c>
      <c r="DC7" s="93"/>
      <c r="DD7" s="276" t="s">
        <v>47</v>
      </c>
      <c r="DE7" s="278" t="s">
        <v>83</v>
      </c>
      <c r="DF7" s="93"/>
      <c r="DG7" s="276" t="s">
        <v>47</v>
      </c>
      <c r="DH7" s="278" t="s">
        <v>83</v>
      </c>
      <c r="DI7" s="93"/>
      <c r="DJ7" s="280" t="s">
        <v>48</v>
      </c>
      <c r="DK7" s="276" t="s">
        <v>47</v>
      </c>
      <c r="DL7" s="278" t="s">
        <v>83</v>
      </c>
      <c r="DM7" s="93"/>
      <c r="DN7" s="276" t="s">
        <v>47</v>
      </c>
      <c r="DO7" s="278" t="s">
        <v>83</v>
      </c>
      <c r="DP7" s="93"/>
      <c r="DQ7" s="276" t="s">
        <v>47</v>
      </c>
      <c r="DR7" s="278" t="s">
        <v>83</v>
      </c>
      <c r="DS7" s="93"/>
      <c r="DT7" s="276" t="s">
        <v>47</v>
      </c>
      <c r="DU7" s="278" t="s">
        <v>83</v>
      </c>
      <c r="DV7" s="93"/>
      <c r="DW7" s="276" t="s">
        <v>47</v>
      </c>
      <c r="DX7" s="278" t="s">
        <v>83</v>
      </c>
      <c r="DY7" s="93"/>
      <c r="DZ7" s="276" t="s">
        <v>47</v>
      </c>
      <c r="EA7" s="278" t="s">
        <v>83</v>
      </c>
      <c r="EB7" s="93"/>
      <c r="EC7" s="276" t="s">
        <v>47</v>
      </c>
      <c r="ED7" s="278" t="s">
        <v>83</v>
      </c>
      <c r="EE7" s="93"/>
      <c r="EF7" s="246" t="s">
        <v>48</v>
      </c>
      <c r="EG7" s="276" t="s">
        <v>47</v>
      </c>
      <c r="EH7" s="278" t="s">
        <v>83</v>
      </c>
      <c r="EI7" s="93"/>
      <c r="EJ7" s="87"/>
      <c r="EK7" s="94"/>
      <c r="EL7" s="94"/>
      <c r="EM7" s="94"/>
      <c r="EN7" s="94"/>
      <c r="EO7" s="94"/>
      <c r="EP7" s="95"/>
      <c r="EQ7" s="95"/>
      <c r="ER7" s="95"/>
      <c r="ES7" s="95"/>
      <c r="ET7" s="95"/>
      <c r="EU7" s="95"/>
      <c r="EV7" s="95"/>
      <c r="EW7" s="95"/>
      <c r="EX7" s="95"/>
      <c r="EY7" s="95"/>
      <c r="EZ7" s="95"/>
      <c r="FA7" s="95"/>
      <c r="FB7" s="95"/>
      <c r="FC7" s="95"/>
      <c r="FD7" s="95"/>
      <c r="FE7" s="95"/>
      <c r="FF7" s="95"/>
      <c r="FG7" s="95"/>
      <c r="FH7" s="95"/>
      <c r="FI7" s="95"/>
      <c r="FJ7" s="95"/>
      <c r="FK7" s="95"/>
      <c r="FL7" s="95"/>
      <c r="FM7" s="95"/>
      <c r="FN7" s="95"/>
      <c r="FO7" s="95"/>
      <c r="FP7" s="95"/>
      <c r="FQ7" s="95"/>
      <c r="FR7" s="95"/>
      <c r="FS7" s="95"/>
      <c r="FT7" s="95"/>
      <c r="FU7" s="95"/>
      <c r="FV7" s="95"/>
      <c r="FW7" s="95"/>
      <c r="FX7" s="95"/>
      <c r="FY7" s="95"/>
      <c r="FZ7" s="95"/>
      <c r="GA7" s="95"/>
      <c r="GB7" s="95"/>
      <c r="GC7" s="95"/>
      <c r="GD7" s="95"/>
      <c r="GE7" s="95"/>
      <c r="GF7" s="95"/>
      <c r="GG7" s="95"/>
      <c r="GH7" s="95"/>
      <c r="GI7" s="95"/>
      <c r="GJ7" s="95"/>
      <c r="GK7" s="95"/>
      <c r="GL7" s="95"/>
      <c r="GM7" s="95"/>
      <c r="GN7" s="95"/>
      <c r="GO7" s="95"/>
      <c r="GP7" s="95"/>
      <c r="GQ7" s="95"/>
      <c r="GR7" s="95"/>
      <c r="GS7" s="95"/>
      <c r="GT7" s="95"/>
      <c r="GU7" s="95"/>
      <c r="GV7" s="95"/>
      <c r="GW7" s="95"/>
      <c r="GX7" s="95"/>
      <c r="GY7" s="95"/>
      <c r="GZ7" s="95"/>
      <c r="HA7" s="95"/>
      <c r="HB7" s="95"/>
      <c r="HC7" s="95"/>
      <c r="HD7" s="95"/>
      <c r="HE7" s="95"/>
      <c r="HF7" s="95"/>
      <c r="HG7" s="95"/>
      <c r="HH7" s="95"/>
      <c r="HI7" s="95"/>
      <c r="HJ7" s="95"/>
      <c r="HK7" s="95"/>
      <c r="HL7" s="95"/>
      <c r="HM7" s="95"/>
      <c r="HN7" s="95"/>
      <c r="HO7" s="95"/>
      <c r="HP7" s="95"/>
      <c r="HQ7" s="95"/>
      <c r="HR7" s="95"/>
      <c r="HS7" s="95"/>
      <c r="HT7" s="95"/>
      <c r="HU7" s="95"/>
      <c r="HV7" s="96"/>
      <c r="HW7" s="96"/>
      <c r="HX7" s="96"/>
      <c r="HY7" s="96"/>
      <c r="HZ7" s="96"/>
      <c r="IA7" s="96"/>
      <c r="IB7" s="96"/>
      <c r="IC7" s="96"/>
      <c r="ID7" s="96"/>
      <c r="IE7" s="96"/>
      <c r="IF7" s="96"/>
      <c r="IG7" s="96"/>
      <c r="IH7" s="96"/>
      <c r="II7" s="96"/>
      <c r="IJ7" s="96"/>
      <c r="IK7" s="96"/>
      <c r="IL7" s="96"/>
      <c r="IM7" s="96"/>
      <c r="IN7" s="96"/>
      <c r="IO7" s="96"/>
      <c r="IP7" s="96"/>
      <c r="IQ7" s="96"/>
      <c r="IR7" s="96"/>
      <c r="IS7" s="96"/>
      <c r="IT7" s="96"/>
      <c r="IU7" s="96"/>
    </row>
    <row r="8" spans="1:255" s="82" customFormat="1" ht="168" customHeight="1" x14ac:dyDescent="0.35">
      <c r="A8" s="218"/>
      <c r="B8" s="221"/>
      <c r="C8" s="224"/>
      <c r="D8" s="224"/>
      <c r="E8" s="277"/>
      <c r="F8" s="279"/>
      <c r="G8" s="280"/>
      <c r="H8" s="281"/>
      <c r="I8" s="281"/>
      <c r="J8" s="277"/>
      <c r="K8" s="279"/>
      <c r="L8" s="280"/>
      <c r="M8" s="281"/>
      <c r="N8" s="281"/>
      <c r="O8" s="297"/>
      <c r="P8" s="277"/>
      <c r="Q8" s="279"/>
      <c r="R8" s="280"/>
      <c r="S8" s="299"/>
      <c r="T8" s="281"/>
      <c r="U8" s="277"/>
      <c r="V8" s="279"/>
      <c r="W8" s="280"/>
      <c r="X8" s="299"/>
      <c r="Y8" s="281"/>
      <c r="Z8" s="277"/>
      <c r="AA8" s="279"/>
      <c r="AB8" s="280"/>
      <c r="AC8" s="299"/>
      <c r="AD8" s="281"/>
      <c r="AE8" s="277"/>
      <c r="AF8" s="279"/>
      <c r="AG8" s="280"/>
      <c r="AH8" s="299"/>
      <c r="AI8" s="281"/>
      <c r="AJ8" s="277"/>
      <c r="AK8" s="279"/>
      <c r="AL8" s="280"/>
      <c r="AM8" s="299"/>
      <c r="AN8" s="97" t="s">
        <v>49</v>
      </c>
      <c r="AO8" s="277"/>
      <c r="AP8" s="279"/>
      <c r="AQ8" s="280"/>
      <c r="AR8" s="299"/>
      <c r="AS8" s="97" t="s">
        <v>49</v>
      </c>
      <c r="AT8" s="277"/>
      <c r="AU8" s="279"/>
      <c r="AV8" s="97" t="s">
        <v>67</v>
      </c>
      <c r="AW8" s="97" t="s">
        <v>53</v>
      </c>
      <c r="AX8" s="97" t="s">
        <v>49</v>
      </c>
      <c r="AY8" s="277"/>
      <c r="AZ8" s="279"/>
      <c r="BA8" s="97" t="s">
        <v>68</v>
      </c>
      <c r="BB8" s="277"/>
      <c r="BC8" s="279"/>
      <c r="BD8" s="97" t="s">
        <v>67</v>
      </c>
      <c r="BE8" s="277"/>
      <c r="BF8" s="279"/>
      <c r="BG8" s="97" t="s">
        <v>67</v>
      </c>
      <c r="BH8" s="277"/>
      <c r="BI8" s="279"/>
      <c r="BJ8" s="97" t="s">
        <v>65</v>
      </c>
      <c r="BK8" s="277"/>
      <c r="BL8" s="279"/>
      <c r="BM8" s="97" t="s">
        <v>65</v>
      </c>
      <c r="BN8" s="277"/>
      <c r="BO8" s="279"/>
      <c r="BP8" s="97" t="s">
        <v>69</v>
      </c>
      <c r="BQ8" s="277"/>
      <c r="BR8" s="279"/>
      <c r="BS8" s="280"/>
      <c r="BT8" s="299"/>
      <c r="BU8" s="280"/>
      <c r="BV8" s="277"/>
      <c r="BW8" s="279"/>
      <c r="BX8" s="97" t="s">
        <v>67</v>
      </c>
      <c r="BY8" s="277"/>
      <c r="BZ8" s="279"/>
      <c r="CA8" s="97" t="s">
        <v>65</v>
      </c>
      <c r="CB8" s="277"/>
      <c r="CC8" s="279"/>
      <c r="CD8" s="97" t="s">
        <v>67</v>
      </c>
      <c r="CE8" s="277"/>
      <c r="CF8" s="279"/>
      <c r="CG8" s="97" t="s">
        <v>64</v>
      </c>
      <c r="CH8" s="277"/>
      <c r="CI8" s="279"/>
      <c r="CJ8" s="97" t="s">
        <v>65</v>
      </c>
      <c r="CK8" s="277"/>
      <c r="CL8" s="279"/>
      <c r="CM8" s="97" t="s">
        <v>67</v>
      </c>
      <c r="CN8" s="277"/>
      <c r="CO8" s="279"/>
      <c r="CP8" s="97" t="s">
        <v>70</v>
      </c>
      <c r="CQ8" s="277"/>
      <c r="CR8" s="279"/>
      <c r="CS8" s="303"/>
      <c r="CT8" s="277"/>
      <c r="CU8" s="279"/>
      <c r="CV8" s="303"/>
      <c r="CW8" s="299"/>
      <c r="CX8" s="277"/>
      <c r="CY8" s="279"/>
      <c r="CZ8" s="97" t="s">
        <v>67</v>
      </c>
      <c r="DA8" s="277"/>
      <c r="DB8" s="279"/>
      <c r="DC8" s="97" t="s">
        <v>65</v>
      </c>
      <c r="DD8" s="277"/>
      <c r="DE8" s="279"/>
      <c r="DF8" s="97" t="s">
        <v>71</v>
      </c>
      <c r="DG8" s="277"/>
      <c r="DH8" s="279"/>
      <c r="DI8" s="97" t="s">
        <v>65</v>
      </c>
      <c r="DJ8" s="280"/>
      <c r="DK8" s="277"/>
      <c r="DL8" s="279"/>
      <c r="DM8" s="97" t="s">
        <v>65</v>
      </c>
      <c r="DN8" s="277"/>
      <c r="DO8" s="279"/>
      <c r="DP8" s="97" t="s">
        <v>65</v>
      </c>
      <c r="DQ8" s="277"/>
      <c r="DR8" s="279"/>
      <c r="DS8" s="97" t="s">
        <v>67</v>
      </c>
      <c r="DT8" s="277"/>
      <c r="DU8" s="279"/>
      <c r="DV8" s="97" t="s">
        <v>71</v>
      </c>
      <c r="DW8" s="277"/>
      <c r="DX8" s="279"/>
      <c r="DY8" s="97" t="s">
        <v>72</v>
      </c>
      <c r="DZ8" s="277"/>
      <c r="EA8" s="279"/>
      <c r="EB8" s="97" t="s">
        <v>65</v>
      </c>
      <c r="EC8" s="277"/>
      <c r="ED8" s="279"/>
      <c r="EE8" s="97" t="s">
        <v>65</v>
      </c>
      <c r="EF8" s="246"/>
      <c r="EG8" s="277"/>
      <c r="EH8" s="279"/>
      <c r="EI8" s="97" t="s">
        <v>67</v>
      </c>
      <c r="EJ8" s="87"/>
      <c r="EK8" s="94"/>
      <c r="EL8" s="94"/>
      <c r="EM8" s="94"/>
      <c r="EN8" s="94"/>
      <c r="EO8" s="94"/>
      <c r="EP8" s="95"/>
      <c r="EQ8" s="95"/>
      <c r="ER8" s="95"/>
      <c r="ES8" s="95"/>
      <c r="ET8" s="95"/>
      <c r="EU8" s="95"/>
      <c r="EV8" s="95"/>
      <c r="EW8" s="95"/>
      <c r="EX8" s="95"/>
      <c r="EY8" s="95"/>
      <c r="EZ8" s="95"/>
      <c r="FA8" s="95"/>
      <c r="FB8" s="95"/>
      <c r="FC8" s="95"/>
      <c r="FD8" s="95"/>
      <c r="FE8" s="95"/>
      <c r="FF8" s="95"/>
      <c r="FG8" s="95"/>
      <c r="FH8" s="95"/>
      <c r="FI8" s="95"/>
      <c r="FJ8" s="95"/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95"/>
      <c r="GZ8" s="95"/>
      <c r="HA8" s="95"/>
      <c r="HB8" s="95"/>
      <c r="HC8" s="95"/>
      <c r="HD8" s="95"/>
      <c r="HE8" s="95"/>
      <c r="HF8" s="95"/>
      <c r="HG8" s="95"/>
      <c r="HH8" s="95"/>
      <c r="HI8" s="95"/>
      <c r="HJ8" s="95"/>
      <c r="HK8" s="95"/>
      <c r="HL8" s="95"/>
      <c r="HM8" s="95"/>
      <c r="HN8" s="95"/>
      <c r="HO8" s="95"/>
      <c r="HP8" s="95"/>
      <c r="HQ8" s="95"/>
      <c r="HR8" s="95"/>
      <c r="HS8" s="95"/>
      <c r="HT8" s="95"/>
      <c r="HU8" s="95"/>
      <c r="HV8" s="96"/>
      <c r="HW8" s="96"/>
      <c r="HX8" s="96"/>
      <c r="HY8" s="96"/>
      <c r="HZ8" s="96"/>
      <c r="IA8" s="96"/>
      <c r="IB8" s="96"/>
      <c r="IC8" s="96"/>
      <c r="ID8" s="96"/>
      <c r="IE8" s="96"/>
      <c r="IF8" s="96"/>
      <c r="IG8" s="96"/>
      <c r="IH8" s="96"/>
      <c r="II8" s="96"/>
      <c r="IJ8" s="96"/>
      <c r="IK8" s="96"/>
      <c r="IL8" s="96"/>
      <c r="IM8" s="96"/>
      <c r="IN8" s="96"/>
      <c r="IO8" s="96"/>
      <c r="IP8" s="96"/>
      <c r="IQ8" s="96"/>
      <c r="IR8" s="96"/>
      <c r="IS8" s="96"/>
      <c r="IT8" s="96"/>
      <c r="IU8" s="96"/>
    </row>
    <row r="9" spans="1:255" x14ac:dyDescent="0.3">
      <c r="A9" s="12"/>
      <c r="B9" s="34">
        <v>1</v>
      </c>
      <c r="C9" s="13">
        <v>2</v>
      </c>
      <c r="D9" s="12">
        <v>3</v>
      </c>
      <c r="E9" s="13">
        <v>4</v>
      </c>
      <c r="F9" s="12">
        <v>5</v>
      </c>
      <c r="G9" s="13">
        <v>6</v>
      </c>
      <c r="H9" s="12">
        <v>7</v>
      </c>
      <c r="I9" s="13">
        <v>8</v>
      </c>
      <c r="J9" s="12">
        <v>2</v>
      </c>
      <c r="K9" s="13">
        <v>3</v>
      </c>
      <c r="L9" s="12">
        <v>4</v>
      </c>
      <c r="M9" s="14" t="s">
        <v>63</v>
      </c>
      <c r="N9" s="13">
        <v>6</v>
      </c>
      <c r="O9" s="12">
        <v>13</v>
      </c>
      <c r="P9" s="13">
        <v>7</v>
      </c>
      <c r="Q9" s="12">
        <v>8</v>
      </c>
      <c r="R9" s="13">
        <v>9</v>
      </c>
      <c r="S9" s="12">
        <v>10</v>
      </c>
      <c r="T9" s="13">
        <v>18</v>
      </c>
      <c r="U9" s="12">
        <v>19</v>
      </c>
      <c r="V9" s="13">
        <v>20</v>
      </c>
      <c r="W9" s="12">
        <v>21</v>
      </c>
      <c r="X9" s="13">
        <v>22</v>
      </c>
      <c r="Y9" s="12">
        <v>23</v>
      </c>
      <c r="Z9" s="13">
        <v>24</v>
      </c>
      <c r="AA9" s="12">
        <v>25</v>
      </c>
      <c r="AB9" s="13">
        <v>26</v>
      </c>
      <c r="AC9" s="12">
        <v>27</v>
      </c>
      <c r="AD9" s="13">
        <v>28</v>
      </c>
      <c r="AE9" s="12">
        <v>29</v>
      </c>
      <c r="AF9" s="13">
        <v>30</v>
      </c>
      <c r="AG9" s="12">
        <v>31</v>
      </c>
      <c r="AH9" s="13">
        <v>32</v>
      </c>
      <c r="AI9" s="12">
        <v>33</v>
      </c>
      <c r="AJ9" s="13">
        <v>11</v>
      </c>
      <c r="AK9" s="12">
        <v>12</v>
      </c>
      <c r="AL9" s="13">
        <v>13</v>
      </c>
      <c r="AM9" s="12">
        <v>14</v>
      </c>
      <c r="AN9" s="13">
        <v>38</v>
      </c>
      <c r="AO9" s="12">
        <v>15</v>
      </c>
      <c r="AP9" s="13">
        <v>16</v>
      </c>
      <c r="AQ9" s="12">
        <v>17</v>
      </c>
      <c r="AR9" s="13">
        <v>18</v>
      </c>
      <c r="AS9" s="12">
        <v>43</v>
      </c>
      <c r="AT9" s="13">
        <v>44</v>
      </c>
      <c r="AU9" s="12">
        <v>45</v>
      </c>
      <c r="AV9" s="13">
        <v>46</v>
      </c>
      <c r="AW9" s="12">
        <v>47</v>
      </c>
      <c r="AX9" s="13">
        <v>48</v>
      </c>
      <c r="AY9" s="12">
        <v>49</v>
      </c>
      <c r="AZ9" s="13">
        <v>50</v>
      </c>
      <c r="BA9" s="12">
        <v>51</v>
      </c>
      <c r="BB9" s="13">
        <v>52</v>
      </c>
      <c r="BC9" s="12">
        <v>53</v>
      </c>
      <c r="BD9" s="13">
        <v>54</v>
      </c>
      <c r="BE9" s="12">
        <v>55</v>
      </c>
      <c r="BF9" s="13">
        <v>56</v>
      </c>
      <c r="BG9" s="12">
        <v>57</v>
      </c>
      <c r="BH9" s="13">
        <v>58</v>
      </c>
      <c r="BI9" s="12">
        <v>59</v>
      </c>
      <c r="BJ9" s="13">
        <v>60</v>
      </c>
      <c r="BK9" s="12">
        <v>61</v>
      </c>
      <c r="BL9" s="13">
        <v>62</v>
      </c>
      <c r="BM9" s="12">
        <v>63</v>
      </c>
      <c r="BN9" s="13">
        <v>64</v>
      </c>
      <c r="BO9" s="12">
        <v>65</v>
      </c>
      <c r="BP9" s="13">
        <v>66</v>
      </c>
      <c r="BQ9" s="12">
        <v>19</v>
      </c>
      <c r="BR9" s="13">
        <v>20</v>
      </c>
      <c r="BS9" s="12">
        <v>21</v>
      </c>
      <c r="BT9" s="13">
        <v>22</v>
      </c>
      <c r="BU9" s="12">
        <v>71</v>
      </c>
      <c r="BV9" s="13">
        <v>72</v>
      </c>
      <c r="BW9" s="12">
        <v>73</v>
      </c>
      <c r="BX9" s="13">
        <v>74</v>
      </c>
      <c r="BY9" s="12">
        <v>75</v>
      </c>
      <c r="BZ9" s="13">
        <v>76</v>
      </c>
      <c r="CA9" s="12">
        <v>77</v>
      </c>
      <c r="CB9" s="13">
        <v>78</v>
      </c>
      <c r="CC9" s="12">
        <v>79</v>
      </c>
      <c r="CD9" s="13">
        <v>80</v>
      </c>
      <c r="CE9" s="12">
        <v>81</v>
      </c>
      <c r="CF9" s="13">
        <v>82</v>
      </c>
      <c r="CG9" s="12">
        <v>83</v>
      </c>
      <c r="CH9" s="13">
        <v>84</v>
      </c>
      <c r="CI9" s="12">
        <v>85</v>
      </c>
      <c r="CJ9" s="13">
        <v>86</v>
      </c>
      <c r="CK9" s="12">
        <v>87</v>
      </c>
      <c r="CL9" s="13">
        <v>88</v>
      </c>
      <c r="CM9" s="12">
        <v>89</v>
      </c>
      <c r="CN9" s="13">
        <v>90</v>
      </c>
      <c r="CO9" s="12">
        <v>91</v>
      </c>
      <c r="CP9" s="13">
        <v>92</v>
      </c>
      <c r="CQ9" s="12">
        <v>23</v>
      </c>
      <c r="CR9" s="13">
        <v>24</v>
      </c>
      <c r="CS9" s="12">
        <v>25</v>
      </c>
      <c r="CT9" s="13">
        <v>23</v>
      </c>
      <c r="CU9" s="12">
        <v>24</v>
      </c>
      <c r="CV9" s="13">
        <v>25</v>
      </c>
      <c r="CW9" s="13">
        <v>26</v>
      </c>
      <c r="CX9" s="12">
        <v>99</v>
      </c>
      <c r="CY9" s="13">
        <v>100</v>
      </c>
      <c r="CZ9" s="12">
        <v>101</v>
      </c>
      <c r="DA9" s="13">
        <v>102</v>
      </c>
      <c r="DB9" s="12">
        <v>103</v>
      </c>
      <c r="DC9" s="13">
        <v>104</v>
      </c>
      <c r="DD9" s="12">
        <v>105</v>
      </c>
      <c r="DE9" s="13">
        <v>106</v>
      </c>
      <c r="DF9" s="12">
        <v>107</v>
      </c>
      <c r="DG9" s="13">
        <v>108</v>
      </c>
      <c r="DH9" s="12">
        <v>109</v>
      </c>
      <c r="DI9" s="13">
        <v>110</v>
      </c>
      <c r="DJ9" s="12">
        <v>111</v>
      </c>
      <c r="DK9" s="13">
        <v>112</v>
      </c>
      <c r="DL9" s="12">
        <v>113</v>
      </c>
      <c r="DM9" s="13">
        <v>114</v>
      </c>
      <c r="DN9" s="12">
        <v>115</v>
      </c>
      <c r="DO9" s="13">
        <v>116</v>
      </c>
      <c r="DP9" s="12">
        <v>117</v>
      </c>
      <c r="DQ9" s="13">
        <v>118</v>
      </c>
      <c r="DR9" s="12">
        <v>119</v>
      </c>
      <c r="DS9" s="13">
        <v>120</v>
      </c>
      <c r="DT9" s="12">
        <v>121</v>
      </c>
      <c r="DU9" s="13">
        <v>122</v>
      </c>
      <c r="DV9" s="12">
        <v>123</v>
      </c>
      <c r="DW9" s="13">
        <v>124</v>
      </c>
      <c r="DX9" s="12">
        <v>125</v>
      </c>
      <c r="DY9" s="13">
        <v>126</v>
      </c>
      <c r="DZ9" s="12">
        <v>127</v>
      </c>
      <c r="EA9" s="13">
        <v>128</v>
      </c>
      <c r="EB9" s="12">
        <v>129</v>
      </c>
      <c r="EC9" s="13">
        <v>130</v>
      </c>
      <c r="ED9" s="12">
        <v>131</v>
      </c>
      <c r="EE9" s="13">
        <v>132</v>
      </c>
      <c r="EF9" s="12">
        <v>133</v>
      </c>
      <c r="EG9" s="13">
        <v>134</v>
      </c>
      <c r="EH9" s="12">
        <v>135</v>
      </c>
      <c r="EI9" s="13">
        <v>136</v>
      </c>
      <c r="EJ9" s="15"/>
      <c r="EK9" s="71"/>
      <c r="EL9" s="71"/>
      <c r="EM9" s="71"/>
      <c r="EN9" s="71"/>
      <c r="EO9" s="71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</row>
    <row r="10" spans="1:255" ht="58.5" customHeight="1" x14ac:dyDescent="0.3">
      <c r="A10" s="98">
        <v>1</v>
      </c>
      <c r="B10" s="99" t="s">
        <v>55</v>
      </c>
      <c r="C10" s="41">
        <v>5575.6617999999999</v>
      </c>
      <c r="D10" s="41">
        <v>249957.95910000001</v>
      </c>
      <c r="E10" s="19">
        <f t="shared" ref="E10:G14" si="0">DK10+EG10-EC10</f>
        <v>4504626.1440000003</v>
      </c>
      <c r="F10" s="20">
        <f t="shared" si="0"/>
        <v>3378469.608</v>
      </c>
      <c r="G10" s="20">
        <f t="shared" si="0"/>
        <v>2008847.6498</v>
      </c>
      <c r="H10" s="20">
        <f>+G10/F10*100</f>
        <v>59.460284770452787</v>
      </c>
      <c r="I10" s="20">
        <f>G10/E10*100</f>
        <v>44.595213577839587</v>
      </c>
      <c r="J10" s="51">
        <f t="shared" ref="J10:L14" si="1">U10+Z10+AJ10+AO10+AT10+AY10+BN10+BV10+BY10+CB10+CE10+CH10+CN10+CQ10+CX10+DA10+DG10+AE10</f>
        <v>1037130.7440000001</v>
      </c>
      <c r="K10" s="43">
        <f t="shared" si="1"/>
        <v>777848.05799999996</v>
      </c>
      <c r="L10" s="43">
        <f t="shared" si="1"/>
        <v>862667.67280000017</v>
      </c>
      <c r="M10" s="43">
        <f>+L10-K10</f>
        <v>84819.614800000214</v>
      </c>
      <c r="N10" s="43">
        <f>+L10/K10*100</f>
        <v>110.9043937215821</v>
      </c>
      <c r="O10" s="43">
        <f>L10/J10*100</f>
        <v>83.178295291186558</v>
      </c>
      <c r="P10" s="51">
        <f t="shared" ref="P10:Q14" si="2">U10+Z10+AE10</f>
        <v>90266.7</v>
      </c>
      <c r="Q10" s="43">
        <f t="shared" si="2"/>
        <v>67700.024999999994</v>
      </c>
      <c r="R10" s="43">
        <f>W10+AB10+AG10</f>
        <v>41313.460400000142</v>
      </c>
      <c r="S10" s="43">
        <f>+R10/Q10*100</f>
        <v>61.024291202256052</v>
      </c>
      <c r="T10" s="52">
        <f>R10/P10*100</f>
        <v>45.768218401692032</v>
      </c>
      <c r="U10" s="51">
        <v>5064.3999999999996</v>
      </c>
      <c r="V10" s="53">
        <f>+U10/12*9</f>
        <v>3798.2999999999997</v>
      </c>
      <c r="W10" s="53">
        <v>1781.7190000000001</v>
      </c>
      <c r="X10" s="53">
        <f>+W10/V10*100</f>
        <v>46.90832740963063</v>
      </c>
      <c r="Y10" s="53">
        <f t="shared" ref="Y10:Y17" si="3">W10/U10*100</f>
        <v>35.181245557222972</v>
      </c>
      <c r="Z10" s="51">
        <v>85202.3</v>
      </c>
      <c r="AA10" s="53">
        <f>+Z10/12*9</f>
        <v>63901.724999999999</v>
      </c>
      <c r="AB10" s="53">
        <v>10823.575999999999</v>
      </c>
      <c r="AC10" s="53">
        <f t="shared" ref="AC10:AC17" si="4">+AB10/AA10*100</f>
        <v>16.937846357042787</v>
      </c>
      <c r="AD10" s="53">
        <f>+AB10/Z10*100</f>
        <v>12.703384767782088</v>
      </c>
      <c r="AE10" s="51">
        <v>0</v>
      </c>
      <c r="AF10" s="53">
        <f>+AE10/12*9</f>
        <v>0</v>
      </c>
      <c r="AG10" s="53">
        <v>28708.165400000144</v>
      </c>
      <c r="AH10" s="53" t="e">
        <f>+AG10/AF10*100</f>
        <v>#DIV/0!</v>
      </c>
      <c r="AI10" s="53" t="e">
        <f>AG10/AE10*100</f>
        <v>#DIV/0!</v>
      </c>
      <c r="AJ10" s="51">
        <v>170918.2</v>
      </c>
      <c r="AK10" s="53">
        <f>+AJ10/12*9</f>
        <v>128188.65000000001</v>
      </c>
      <c r="AL10" s="53">
        <v>136570.58799999999</v>
      </c>
      <c r="AM10" s="53">
        <f>+AL10/AK10*100</f>
        <v>106.53875206580301</v>
      </c>
      <c r="AN10" s="53">
        <f>AL10/AJ10*100</f>
        <v>79.904064049352257</v>
      </c>
      <c r="AO10" s="51">
        <v>6488</v>
      </c>
      <c r="AP10" s="53">
        <f>+AO10/12*9</f>
        <v>4866</v>
      </c>
      <c r="AQ10" s="53">
        <v>4261.8109999999997</v>
      </c>
      <c r="AR10" s="53">
        <f>+AQ10/AP10*100</f>
        <v>87.583456637895594</v>
      </c>
      <c r="AS10" s="53">
        <f>AQ10/AO10*100</f>
        <v>65.687592478421692</v>
      </c>
      <c r="AT10" s="51">
        <v>6900</v>
      </c>
      <c r="AU10" s="53">
        <f>+AT10/12*9</f>
        <v>5175</v>
      </c>
      <c r="AV10" s="53">
        <v>6031.2</v>
      </c>
      <c r="AW10" s="53">
        <f>+AV10/AU10*100</f>
        <v>116.5449275362319</v>
      </c>
      <c r="AX10" s="53">
        <f>AV10/AT10*100</f>
        <v>87.408695652173904</v>
      </c>
      <c r="AY10" s="51">
        <v>0</v>
      </c>
      <c r="AZ10" s="53">
        <f>+AY10/12*9</f>
        <v>0</v>
      </c>
      <c r="BA10" s="53">
        <v>0</v>
      </c>
      <c r="BB10" s="51">
        <v>0</v>
      </c>
      <c r="BC10" s="53">
        <f>+BB10/12*9</f>
        <v>0</v>
      </c>
      <c r="BD10" s="53">
        <v>0</v>
      </c>
      <c r="BE10" s="51">
        <v>1477564.3</v>
      </c>
      <c r="BF10" s="53">
        <f>+BE10/12*9</f>
        <v>1108173.2250000001</v>
      </c>
      <c r="BG10" s="53">
        <v>1108173.2</v>
      </c>
      <c r="BH10" s="51">
        <v>3703.9</v>
      </c>
      <c r="BI10" s="53">
        <f>+BH10/12*9</f>
        <v>2777.9250000000002</v>
      </c>
      <c r="BJ10" s="53">
        <v>3055.6</v>
      </c>
      <c r="BK10" s="51">
        <v>0</v>
      </c>
      <c r="BL10" s="53">
        <f>+BK10/12*9</f>
        <v>0</v>
      </c>
      <c r="BM10" s="53">
        <v>0</v>
      </c>
      <c r="BN10" s="51">
        <v>0</v>
      </c>
      <c r="BO10" s="53">
        <f>+BN10/12*9</f>
        <v>0</v>
      </c>
      <c r="BP10" s="53">
        <v>0</v>
      </c>
      <c r="BQ10" s="51">
        <f t="shared" ref="BQ10:BR14" si="5">BV10+BY10+CB10+CE10</f>
        <v>160025</v>
      </c>
      <c r="BR10" s="53">
        <f t="shared" si="5"/>
        <v>120018.75</v>
      </c>
      <c r="BS10" s="53">
        <f>BX10+CA10+CD10+CG10</f>
        <v>97810.722000000009</v>
      </c>
      <c r="BT10" s="53">
        <f>+BS10/BR10*100</f>
        <v>81.496201218559605</v>
      </c>
      <c r="BU10" s="53">
        <f>BS10/BQ10*100</f>
        <v>61.122150913919704</v>
      </c>
      <c r="BV10" s="51">
        <v>109392</v>
      </c>
      <c r="BW10" s="53">
        <f>+BV10/12*9</f>
        <v>82044</v>
      </c>
      <c r="BX10" s="53">
        <v>70841.330100000006</v>
      </c>
      <c r="BY10" s="51">
        <v>35633</v>
      </c>
      <c r="BZ10" s="53">
        <f>+BY10/12*9</f>
        <v>26724.75</v>
      </c>
      <c r="CA10" s="53">
        <v>6182.7979999999998</v>
      </c>
      <c r="CB10" s="51">
        <v>0</v>
      </c>
      <c r="CC10" s="53">
        <f>+CB10/12*9</f>
        <v>0</v>
      </c>
      <c r="CD10" s="53">
        <v>0</v>
      </c>
      <c r="CE10" s="51">
        <v>15000</v>
      </c>
      <c r="CF10" s="53">
        <f>+CE10/12*9</f>
        <v>11250</v>
      </c>
      <c r="CG10" s="53">
        <v>20786.5939</v>
      </c>
      <c r="CH10" s="51">
        <v>0</v>
      </c>
      <c r="CI10" s="53">
        <f>+CH10/12*9</f>
        <v>0</v>
      </c>
      <c r="CJ10" s="53">
        <v>0</v>
      </c>
      <c r="CK10" s="51">
        <v>2227.1999999999998</v>
      </c>
      <c r="CL10" s="53">
        <f>+CK10/12*9</f>
        <v>1670.3999999999999</v>
      </c>
      <c r="CM10" s="53">
        <v>1559.04</v>
      </c>
      <c r="CN10" s="51">
        <v>0</v>
      </c>
      <c r="CO10" s="53">
        <f>+CN10/12*9</f>
        <v>0</v>
      </c>
      <c r="CP10" s="53">
        <v>0</v>
      </c>
      <c r="CQ10" s="51">
        <v>45443.4</v>
      </c>
      <c r="CR10" s="53">
        <f>+CQ10/12*9</f>
        <v>34082.550000000003</v>
      </c>
      <c r="CS10" s="53">
        <v>25331.1325</v>
      </c>
      <c r="CT10" s="51">
        <v>22165.4</v>
      </c>
      <c r="CU10" s="53">
        <f>+CT10/12*9</f>
        <v>16624.050000000003</v>
      </c>
      <c r="CV10" s="53">
        <v>13579.262500000001</v>
      </c>
      <c r="CW10" s="53">
        <f>+CV10/CU10*100</f>
        <v>81.684442118496989</v>
      </c>
      <c r="CX10" s="19">
        <v>0</v>
      </c>
      <c r="CY10" s="42">
        <f>+CX10/12*9</f>
        <v>0</v>
      </c>
      <c r="CZ10" s="42">
        <v>3907.1329999999998</v>
      </c>
      <c r="DA10" s="19">
        <v>0</v>
      </c>
      <c r="DB10" s="42">
        <f>+DA10/12*9</f>
        <v>0</v>
      </c>
      <c r="DC10" s="42">
        <v>300</v>
      </c>
      <c r="DD10" s="19">
        <v>0</v>
      </c>
      <c r="DE10" s="42">
        <f>+DD10/12*9</f>
        <v>0</v>
      </c>
      <c r="DF10" s="42">
        <v>0</v>
      </c>
      <c r="DG10" s="19">
        <v>557089.44400000002</v>
      </c>
      <c r="DH10" s="42">
        <f>+DG10/12*9</f>
        <v>417817.08299999998</v>
      </c>
      <c r="DI10" s="42">
        <v>547141.62589999998</v>
      </c>
      <c r="DJ10" s="42">
        <v>0</v>
      </c>
      <c r="DK10" s="19">
        <f t="shared" ref="DK10:DM14" si="6">U10+Z10+AJ10+AO10+AT10+AY10+BB10+BE10+BH10+BK10+BN10+BV10+BY10+CB10+CE10+CH10+CK10+CN10+CQ10+CX10+DA10+DD10+DG10+AE10</f>
        <v>2520626.1439999999</v>
      </c>
      <c r="DL10" s="42">
        <f t="shared" si="6"/>
        <v>1890469.608</v>
      </c>
      <c r="DM10" s="42">
        <f t="shared" si="6"/>
        <v>1975455.5127999999</v>
      </c>
      <c r="DN10" s="19">
        <v>100000</v>
      </c>
      <c r="DO10" s="42">
        <f>+DN10/12*9</f>
        <v>75000</v>
      </c>
      <c r="DP10" s="42">
        <v>450</v>
      </c>
      <c r="DQ10" s="19">
        <v>1884000</v>
      </c>
      <c r="DR10" s="42">
        <f>+DQ10/12*9</f>
        <v>1413000</v>
      </c>
      <c r="DS10" s="42">
        <v>32942.137000000002</v>
      </c>
      <c r="DT10" s="19">
        <v>0</v>
      </c>
      <c r="DU10" s="42">
        <f>+DT10/12*9</f>
        <v>0</v>
      </c>
      <c r="DV10" s="42">
        <v>0</v>
      </c>
      <c r="DW10" s="19">
        <v>0</v>
      </c>
      <c r="DX10" s="42">
        <f>+DW10/12*9</f>
        <v>0</v>
      </c>
      <c r="DY10" s="42">
        <v>0</v>
      </c>
      <c r="DZ10" s="19">
        <v>0</v>
      </c>
      <c r="EA10" s="42">
        <f>+DZ10/12*9</f>
        <v>0</v>
      </c>
      <c r="EB10" s="42">
        <v>0</v>
      </c>
      <c r="EC10" s="19">
        <v>364707.3</v>
      </c>
      <c r="ED10" s="42">
        <f>+EC10/12*9</f>
        <v>273530.47499999998</v>
      </c>
      <c r="EE10" s="42">
        <v>0</v>
      </c>
      <c r="EF10" s="42">
        <v>0</v>
      </c>
      <c r="EG10" s="19">
        <f t="shared" ref="EG10:EH14" si="7">DN10+DQ10+DT10+DW10+DZ10+EC10</f>
        <v>2348707.2999999998</v>
      </c>
      <c r="EH10" s="42">
        <f t="shared" si="7"/>
        <v>1761530.4750000001</v>
      </c>
      <c r="EI10" s="42">
        <f>DP10+DS10+DV10+DY10+EB10+EE10+EF10</f>
        <v>33392.137000000002</v>
      </c>
      <c r="EJ10" s="24"/>
      <c r="EK10" s="72"/>
      <c r="EL10" s="72"/>
      <c r="EM10" s="72"/>
      <c r="EN10" s="72"/>
      <c r="EO10" s="72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</row>
    <row r="11" spans="1:255" ht="58.5" customHeight="1" x14ac:dyDescent="0.3">
      <c r="A11" s="98">
        <v>2</v>
      </c>
      <c r="B11" s="99" t="s">
        <v>56</v>
      </c>
      <c r="C11" s="41">
        <v>37539.474900000001</v>
      </c>
      <c r="D11" s="41">
        <v>113897.14599999999</v>
      </c>
      <c r="E11" s="19">
        <f t="shared" si="0"/>
        <v>2728871.949</v>
      </c>
      <c r="F11" s="20">
        <f t="shared" si="0"/>
        <v>2046653.9617500007</v>
      </c>
      <c r="G11" s="20">
        <f t="shared" si="0"/>
        <v>2064235.7707999998</v>
      </c>
      <c r="H11" s="20">
        <f t="shared" ref="H11:H17" si="8">+G11/F11*100</f>
        <v>100.8590513774476</v>
      </c>
      <c r="I11" s="20">
        <f>G11/E11*100</f>
        <v>75.644288533085728</v>
      </c>
      <c r="J11" s="51">
        <f t="shared" si="1"/>
        <v>830911.4420000005</v>
      </c>
      <c r="K11" s="43">
        <f t="shared" si="1"/>
        <v>623183.58150000032</v>
      </c>
      <c r="L11" s="43">
        <f t="shared" si="1"/>
        <v>571192.38679999986</v>
      </c>
      <c r="M11" s="43">
        <f t="shared" ref="M11:M17" si="9">+L11-K11</f>
        <v>-51991.194700000458</v>
      </c>
      <c r="N11" s="43">
        <f t="shared" ref="N11:N17" si="10">+L11/K11*100</f>
        <v>91.657162312450865</v>
      </c>
      <c r="O11" s="43">
        <f>L11/J11*100</f>
        <v>68.742871734338152</v>
      </c>
      <c r="P11" s="51">
        <f t="shared" si="2"/>
        <v>130362.23000000045</v>
      </c>
      <c r="Q11" s="43">
        <f t="shared" si="2"/>
        <v>97771.672500000335</v>
      </c>
      <c r="R11" s="43">
        <f>W11+AB11+AG11</f>
        <v>71009.745199999743</v>
      </c>
      <c r="S11" s="43">
        <f t="shared" ref="S11:S17" si="11">+R11/Q11*100</f>
        <v>72.628137971148547</v>
      </c>
      <c r="T11" s="52">
        <f>R11/P11*100</f>
        <v>54.471103478361407</v>
      </c>
      <c r="U11" s="51">
        <v>10000</v>
      </c>
      <c r="V11" s="53">
        <f t="shared" ref="V11:V14" si="12">+U11/12*9</f>
        <v>7500</v>
      </c>
      <c r="W11" s="53">
        <v>7056.0447999999997</v>
      </c>
      <c r="X11" s="53">
        <f t="shared" ref="X11:X17" si="13">+W11/V11*100</f>
        <v>94.08059733333333</v>
      </c>
      <c r="Y11" s="53">
        <f t="shared" si="3"/>
        <v>70.560447999999994</v>
      </c>
      <c r="Z11" s="51">
        <v>20000</v>
      </c>
      <c r="AA11" s="53">
        <f t="shared" ref="AA11:AA14" si="14">+Z11/12*9</f>
        <v>15000</v>
      </c>
      <c r="AB11" s="53">
        <v>29813.5874</v>
      </c>
      <c r="AC11" s="53">
        <f t="shared" si="4"/>
        <v>198.75724933333333</v>
      </c>
      <c r="AD11" s="53">
        <f t="shared" ref="AD11:AD17" si="15">+AB11/Z11*100</f>
        <v>149.067937</v>
      </c>
      <c r="AE11" s="51">
        <v>100362.23000000045</v>
      </c>
      <c r="AF11" s="53">
        <f t="shared" ref="AF11:AF14" si="16">+AE11/12*9</f>
        <v>75271.672500000335</v>
      </c>
      <c r="AG11" s="53">
        <v>34140.11299999975</v>
      </c>
      <c r="AH11" s="53">
        <f>+AG11/AF11*100</f>
        <v>45.355858141719381</v>
      </c>
      <c r="AI11" s="53">
        <f>AG11/AE11*100</f>
        <v>34.016893606289536</v>
      </c>
      <c r="AJ11" s="51">
        <v>324498.40000000002</v>
      </c>
      <c r="AK11" s="53">
        <f t="shared" ref="AK11:AK14" si="17">+AJ11/12*9</f>
        <v>243373.80000000002</v>
      </c>
      <c r="AL11" s="53">
        <v>249037.6036</v>
      </c>
      <c r="AM11" s="53">
        <f>+AL11/AK11*100</f>
        <v>102.32720350341738</v>
      </c>
      <c r="AN11" s="53">
        <f>AL11/AJ11*100</f>
        <v>76.745402627563024</v>
      </c>
      <c r="AO11" s="51">
        <v>7780.8</v>
      </c>
      <c r="AP11" s="53">
        <f t="shared" ref="AP11:AP14" si="18">+AO11/12*9</f>
        <v>5835.5999999999995</v>
      </c>
      <c r="AQ11" s="53">
        <v>6412.1545999999998</v>
      </c>
      <c r="AR11" s="53">
        <f>+AQ11/AP11*100</f>
        <v>109.87995407498801</v>
      </c>
      <c r="AS11" s="53">
        <f>AQ11/AO11*100</f>
        <v>82.409965556241005</v>
      </c>
      <c r="AT11" s="51">
        <v>12300</v>
      </c>
      <c r="AU11" s="53">
        <f t="shared" ref="AU11:AU14" si="19">+AT11/12*9</f>
        <v>9225</v>
      </c>
      <c r="AV11" s="53">
        <v>10195.700000000001</v>
      </c>
      <c r="AW11" s="53">
        <f>+AV11/AU11*100</f>
        <v>110.52249322493226</v>
      </c>
      <c r="AX11" s="53">
        <f>AV11/AT11*100</f>
        <v>82.891869918699186</v>
      </c>
      <c r="AY11" s="51">
        <v>0</v>
      </c>
      <c r="AZ11" s="53">
        <f t="shared" ref="AZ11:AZ14" si="20">+AY11/12*9</f>
        <v>0</v>
      </c>
      <c r="BA11" s="53">
        <v>0</v>
      </c>
      <c r="BB11" s="51">
        <v>0</v>
      </c>
      <c r="BC11" s="53">
        <f t="shared" ref="BC11:BC14" si="21">+BB11/12*9</f>
        <v>0</v>
      </c>
      <c r="BD11" s="53">
        <v>0</v>
      </c>
      <c r="BE11" s="51">
        <v>1487011.3</v>
      </c>
      <c r="BF11" s="53">
        <f t="shared" ref="BF11:BF14" si="22">+BE11/12*9</f>
        <v>1115258.4750000001</v>
      </c>
      <c r="BG11" s="53">
        <v>1115258.5</v>
      </c>
      <c r="BH11" s="51">
        <v>9804.9</v>
      </c>
      <c r="BI11" s="53">
        <f t="shared" ref="BI11:BI14" si="23">+BH11/12*9</f>
        <v>7353.6749999999993</v>
      </c>
      <c r="BJ11" s="53">
        <v>8328.6</v>
      </c>
      <c r="BK11" s="51">
        <v>0</v>
      </c>
      <c r="BL11" s="53">
        <f t="shared" ref="BL11:BL14" si="24">+BK11/12*9</f>
        <v>0</v>
      </c>
      <c r="BM11" s="53">
        <v>0</v>
      </c>
      <c r="BN11" s="51">
        <v>0</v>
      </c>
      <c r="BO11" s="53">
        <f t="shared" ref="BO11:BO14" si="25">+BN11/12*9</f>
        <v>0</v>
      </c>
      <c r="BP11" s="53">
        <v>0</v>
      </c>
      <c r="BQ11" s="51">
        <f t="shared" si="5"/>
        <v>44460.9</v>
      </c>
      <c r="BR11" s="53">
        <f t="shared" si="5"/>
        <v>33345.675000000003</v>
      </c>
      <c r="BS11" s="53">
        <f>BX11+CA11+CD11+CG11</f>
        <v>14367.429000000002</v>
      </c>
      <c r="BT11" s="53">
        <f t="shared" ref="BT11:BT17" si="26">+BS11/BR11*100</f>
        <v>43.08633428473108</v>
      </c>
      <c r="BU11" s="53">
        <f>BS11/BQ11*100</f>
        <v>32.314750713548314</v>
      </c>
      <c r="BV11" s="51">
        <v>31562</v>
      </c>
      <c r="BW11" s="53">
        <f t="shared" ref="BW11:BW14" si="27">+BV11/12*9</f>
        <v>23671.5</v>
      </c>
      <c r="BX11" s="53">
        <v>10110.424000000001</v>
      </c>
      <c r="BY11" s="51">
        <v>7543.4</v>
      </c>
      <c r="BZ11" s="53">
        <f t="shared" ref="BZ11:BZ14" si="28">+BY11/12*9</f>
        <v>5657.55</v>
      </c>
      <c r="CA11" s="53">
        <v>1699.5</v>
      </c>
      <c r="CB11" s="51">
        <v>2100</v>
      </c>
      <c r="CC11" s="53">
        <f t="shared" ref="CC11:CC14" si="29">+CB11/12*9</f>
        <v>1575</v>
      </c>
      <c r="CD11" s="53">
        <v>488.40499999999997</v>
      </c>
      <c r="CE11" s="51">
        <v>3255.5</v>
      </c>
      <c r="CF11" s="53">
        <f t="shared" ref="CF11:CF14" si="30">+CE11/12*9</f>
        <v>2441.625</v>
      </c>
      <c r="CG11" s="53">
        <v>2069.1</v>
      </c>
      <c r="CH11" s="51">
        <v>0</v>
      </c>
      <c r="CI11" s="53">
        <f t="shared" ref="CI11:CI14" si="31">+CH11/12*9</f>
        <v>0</v>
      </c>
      <c r="CJ11" s="53">
        <v>0</v>
      </c>
      <c r="CK11" s="51">
        <v>4454.3999999999996</v>
      </c>
      <c r="CL11" s="53">
        <f t="shared" ref="CL11:CL14" si="32">+CK11/12*9</f>
        <v>3340.7999999999997</v>
      </c>
      <c r="CM11" s="53">
        <v>2672.64</v>
      </c>
      <c r="CN11" s="51">
        <v>0</v>
      </c>
      <c r="CO11" s="53">
        <f t="shared" ref="CO11:CO14" si="33">+CN11/12*9</f>
        <v>0</v>
      </c>
      <c r="CP11" s="53">
        <v>0</v>
      </c>
      <c r="CQ11" s="51">
        <v>196797.57</v>
      </c>
      <c r="CR11" s="53">
        <f t="shared" ref="CR11:CR14" si="34">+CQ11/12*9</f>
        <v>147598.17749999999</v>
      </c>
      <c r="CS11" s="53">
        <v>103689.5604</v>
      </c>
      <c r="CT11" s="51">
        <v>62673.07</v>
      </c>
      <c r="CU11" s="53">
        <f t="shared" ref="CU11:CU14" si="35">+CT11/12*9</f>
        <v>47004.802500000005</v>
      </c>
      <c r="CV11" s="53">
        <v>31531.470399999998</v>
      </c>
      <c r="CW11" s="53">
        <f t="shared" ref="CW11:CW17" si="36">+CV11/CU11*100</f>
        <v>67.081380461070964</v>
      </c>
      <c r="CX11" s="19">
        <v>6000</v>
      </c>
      <c r="CY11" s="42">
        <f t="shared" ref="CY11:CY14" si="37">+CX11/12*9</f>
        <v>4500</v>
      </c>
      <c r="CZ11" s="42">
        <v>7595.3519999999999</v>
      </c>
      <c r="DA11" s="19">
        <v>666.1</v>
      </c>
      <c r="DB11" s="42">
        <f t="shared" ref="DB11:DB14" si="38">+DA11/12*9</f>
        <v>499.57499999999999</v>
      </c>
      <c r="DC11" s="42">
        <v>1107.6790000000001</v>
      </c>
      <c r="DD11" s="19">
        <v>0</v>
      </c>
      <c r="DE11" s="42">
        <f t="shared" ref="DE11:DE14" si="39">+DD11/12*9</f>
        <v>0</v>
      </c>
      <c r="DF11" s="42">
        <v>0</v>
      </c>
      <c r="DG11" s="19">
        <v>108045.442</v>
      </c>
      <c r="DH11" s="42">
        <f t="shared" ref="DH11:DH14" si="40">+DG11/12*9</f>
        <v>81034.0815</v>
      </c>
      <c r="DI11" s="42">
        <v>107777.163</v>
      </c>
      <c r="DJ11" s="42">
        <v>0</v>
      </c>
      <c r="DK11" s="19">
        <f t="shared" si="6"/>
        <v>2332182.0419999999</v>
      </c>
      <c r="DL11" s="42">
        <f t="shared" si="6"/>
        <v>1749136.5315000005</v>
      </c>
      <c r="DM11" s="42">
        <f t="shared" si="6"/>
        <v>1697452.1268</v>
      </c>
      <c r="DN11" s="19">
        <v>0</v>
      </c>
      <c r="DO11" s="42">
        <f t="shared" ref="DO11:DO14" si="41">+DN11/12*9</f>
        <v>0</v>
      </c>
      <c r="DP11" s="42">
        <v>0</v>
      </c>
      <c r="DQ11" s="19">
        <v>391689.90700000001</v>
      </c>
      <c r="DR11" s="42">
        <f t="shared" ref="DR11:DR14" si="42">+DQ11/12*9</f>
        <v>293767.43025000003</v>
      </c>
      <c r="DS11" s="42">
        <v>366783.64399999997</v>
      </c>
      <c r="DT11" s="19">
        <v>0</v>
      </c>
      <c r="DU11" s="42">
        <f t="shared" ref="DU11:DU14" si="43">+DT11/12*9</f>
        <v>0</v>
      </c>
      <c r="DV11" s="42">
        <v>0</v>
      </c>
      <c r="DW11" s="19">
        <v>5000</v>
      </c>
      <c r="DX11" s="42">
        <f t="shared" ref="DX11:DX14" si="44">+DW11/12*9</f>
        <v>3750</v>
      </c>
      <c r="DY11" s="42">
        <v>0</v>
      </c>
      <c r="DZ11" s="19">
        <v>0</v>
      </c>
      <c r="EA11" s="42">
        <f t="shared" ref="EA11:EA14" si="45">+DZ11/12*9</f>
        <v>0</v>
      </c>
      <c r="EB11" s="42">
        <v>0</v>
      </c>
      <c r="EC11" s="19">
        <v>441000</v>
      </c>
      <c r="ED11" s="42">
        <f t="shared" ref="ED11:ED14" si="46">+EC11/12*9</f>
        <v>330750</v>
      </c>
      <c r="EE11" s="42">
        <v>440212.97600000002</v>
      </c>
      <c r="EF11" s="42">
        <v>0</v>
      </c>
      <c r="EG11" s="19">
        <f t="shared" si="7"/>
        <v>837689.90700000001</v>
      </c>
      <c r="EH11" s="42">
        <f t="shared" si="7"/>
        <v>628267.43024999998</v>
      </c>
      <c r="EI11" s="42">
        <f>DP11+DS11+DV11+DY11+EB11+EE11+EF11</f>
        <v>806996.62</v>
      </c>
      <c r="EJ11" s="24"/>
      <c r="EK11" s="72"/>
      <c r="EL11" s="72"/>
      <c r="EM11" s="72"/>
      <c r="EO11" s="72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</row>
    <row r="12" spans="1:255" ht="58.5" customHeight="1" x14ac:dyDescent="0.3">
      <c r="A12" s="98">
        <v>3</v>
      </c>
      <c r="B12" s="99" t="s">
        <v>57</v>
      </c>
      <c r="C12" s="41">
        <v>33917.214599999999</v>
      </c>
      <c r="D12" s="41">
        <v>1057.2941000000001</v>
      </c>
      <c r="E12" s="19">
        <f t="shared" si="0"/>
        <v>951507.35139999993</v>
      </c>
      <c r="F12" s="20">
        <f t="shared" si="0"/>
        <v>713630.5135499998</v>
      </c>
      <c r="G12" s="20">
        <f t="shared" si="0"/>
        <v>687970.46790000005</v>
      </c>
      <c r="H12" s="20">
        <f t="shared" si="8"/>
        <v>96.404295337323475</v>
      </c>
      <c r="I12" s="20">
        <f>G12/E12*100</f>
        <v>72.303221502992599</v>
      </c>
      <c r="J12" s="51">
        <f t="shared" si="1"/>
        <v>307439.40399999998</v>
      </c>
      <c r="K12" s="43">
        <f t="shared" si="1"/>
        <v>230579.55299999996</v>
      </c>
      <c r="L12" s="43">
        <f t="shared" si="1"/>
        <v>227642.02189999996</v>
      </c>
      <c r="M12" s="43">
        <f t="shared" si="9"/>
        <v>-2937.5310999999929</v>
      </c>
      <c r="N12" s="43">
        <f t="shared" si="10"/>
        <v>98.726022727609333</v>
      </c>
      <c r="O12" s="43">
        <f>L12/J12*100</f>
        <v>74.044517045706996</v>
      </c>
      <c r="P12" s="51">
        <f t="shared" si="2"/>
        <v>35437.699999999953</v>
      </c>
      <c r="Q12" s="43">
        <f t="shared" si="2"/>
        <v>26578.274999999965</v>
      </c>
      <c r="R12" s="43">
        <f>W12+AB12+AG12</f>
        <v>25723.187999999991</v>
      </c>
      <c r="S12" s="43">
        <f t="shared" si="11"/>
        <v>96.782759603473238</v>
      </c>
      <c r="T12" s="52">
        <f>R12/P12*100</f>
        <v>72.587069702604921</v>
      </c>
      <c r="U12" s="51">
        <v>0</v>
      </c>
      <c r="V12" s="53">
        <f t="shared" si="12"/>
        <v>0</v>
      </c>
      <c r="W12" s="53">
        <v>92.5</v>
      </c>
      <c r="X12" s="53" t="e">
        <f t="shared" si="13"/>
        <v>#DIV/0!</v>
      </c>
      <c r="Y12" s="53" t="e">
        <f t="shared" si="3"/>
        <v>#DIV/0!</v>
      </c>
      <c r="Z12" s="51">
        <v>5220</v>
      </c>
      <c r="AA12" s="53">
        <f t="shared" si="14"/>
        <v>3915</v>
      </c>
      <c r="AB12" s="53">
        <v>5516.1980000000003</v>
      </c>
      <c r="AC12" s="53">
        <f t="shared" si="4"/>
        <v>140.89905491698596</v>
      </c>
      <c r="AD12" s="53">
        <f t="shared" si="15"/>
        <v>105.67429118773947</v>
      </c>
      <c r="AE12" s="51">
        <v>30217.699999999953</v>
      </c>
      <c r="AF12" s="53">
        <f t="shared" si="16"/>
        <v>22663.274999999965</v>
      </c>
      <c r="AG12" s="53">
        <v>20114.489999999991</v>
      </c>
      <c r="AH12" s="53">
        <f>+AG12/AF12*100</f>
        <v>88.75367748041721</v>
      </c>
      <c r="AI12" s="53">
        <f>AG12/AE12*100</f>
        <v>66.565258110312897</v>
      </c>
      <c r="AJ12" s="51">
        <v>55961.599999999999</v>
      </c>
      <c r="AK12" s="53">
        <f t="shared" si="17"/>
        <v>41971.199999999997</v>
      </c>
      <c r="AL12" s="53">
        <v>45707.646000000001</v>
      </c>
      <c r="AM12" s="53">
        <f>+AL12/AK12*100</f>
        <v>108.90240450594695</v>
      </c>
      <c r="AN12" s="53">
        <f>AL12/AJ12*100</f>
        <v>81.67680337946021</v>
      </c>
      <c r="AO12" s="51">
        <v>4713.7</v>
      </c>
      <c r="AP12" s="53">
        <f t="shared" si="18"/>
        <v>3535.2750000000001</v>
      </c>
      <c r="AQ12" s="53">
        <v>3969.645</v>
      </c>
      <c r="AR12" s="53">
        <f>+AQ12/AP12*100</f>
        <v>112.2867386554087</v>
      </c>
      <c r="AS12" s="53">
        <f>AQ12/AO12*100</f>
        <v>84.21505399155653</v>
      </c>
      <c r="AT12" s="51">
        <v>400</v>
      </c>
      <c r="AU12" s="53">
        <f t="shared" si="19"/>
        <v>300</v>
      </c>
      <c r="AV12" s="53">
        <v>624.79999999999995</v>
      </c>
      <c r="AW12" s="53">
        <f>+AV12/AU12*100</f>
        <v>208.26666666666665</v>
      </c>
      <c r="AX12" s="53">
        <f>AV12/AT12*100</f>
        <v>156.19999999999999</v>
      </c>
      <c r="AY12" s="51">
        <v>0</v>
      </c>
      <c r="AZ12" s="53">
        <f t="shared" si="20"/>
        <v>0</v>
      </c>
      <c r="BA12" s="53">
        <v>0</v>
      </c>
      <c r="BB12" s="51">
        <v>0</v>
      </c>
      <c r="BC12" s="53">
        <f t="shared" si="21"/>
        <v>0</v>
      </c>
      <c r="BD12" s="53">
        <v>0</v>
      </c>
      <c r="BE12" s="51">
        <v>490624.6</v>
      </c>
      <c r="BF12" s="53">
        <f t="shared" si="22"/>
        <v>367968.44999999995</v>
      </c>
      <c r="BG12" s="53">
        <v>367968.5</v>
      </c>
      <c r="BH12" s="51">
        <v>1089.4000000000001</v>
      </c>
      <c r="BI12" s="53">
        <f t="shared" si="23"/>
        <v>817.05000000000007</v>
      </c>
      <c r="BJ12" s="53">
        <v>898.7</v>
      </c>
      <c r="BK12" s="51">
        <v>0</v>
      </c>
      <c r="BL12" s="53">
        <f t="shared" si="24"/>
        <v>0</v>
      </c>
      <c r="BM12" s="53">
        <v>0</v>
      </c>
      <c r="BN12" s="51">
        <v>0</v>
      </c>
      <c r="BO12" s="53">
        <f t="shared" si="25"/>
        <v>0</v>
      </c>
      <c r="BP12" s="53">
        <v>0</v>
      </c>
      <c r="BQ12" s="51">
        <f t="shared" si="5"/>
        <v>72828</v>
      </c>
      <c r="BR12" s="53">
        <f t="shared" si="5"/>
        <v>54621</v>
      </c>
      <c r="BS12" s="53">
        <f>BX12+CA12+CD12+CG12</f>
        <v>24382.328000000001</v>
      </c>
      <c r="BT12" s="53">
        <f t="shared" si="26"/>
        <v>44.639109500009155</v>
      </c>
      <c r="BU12" s="53">
        <f>BS12/BQ12*100</f>
        <v>33.479332125006863</v>
      </c>
      <c r="BV12" s="51">
        <v>69528</v>
      </c>
      <c r="BW12" s="53">
        <f t="shared" si="27"/>
        <v>52146</v>
      </c>
      <c r="BX12" s="53">
        <v>20656.067999999999</v>
      </c>
      <c r="BY12" s="51">
        <v>0</v>
      </c>
      <c r="BZ12" s="53">
        <f t="shared" si="28"/>
        <v>0</v>
      </c>
      <c r="CA12" s="53">
        <v>0</v>
      </c>
      <c r="CB12" s="51">
        <v>0</v>
      </c>
      <c r="CC12" s="53">
        <f t="shared" si="29"/>
        <v>0</v>
      </c>
      <c r="CD12" s="53">
        <v>0</v>
      </c>
      <c r="CE12" s="51">
        <v>3300</v>
      </c>
      <c r="CF12" s="53">
        <f t="shared" si="30"/>
        <v>2475</v>
      </c>
      <c r="CG12" s="53">
        <v>3726.26</v>
      </c>
      <c r="CH12" s="51">
        <v>0</v>
      </c>
      <c r="CI12" s="53">
        <f t="shared" si="31"/>
        <v>0</v>
      </c>
      <c r="CJ12" s="53">
        <v>0</v>
      </c>
      <c r="CK12" s="51">
        <v>1999</v>
      </c>
      <c r="CL12" s="53">
        <f t="shared" si="32"/>
        <v>1499.25</v>
      </c>
      <c r="CM12" s="53">
        <v>399.8</v>
      </c>
      <c r="CN12" s="51">
        <v>0</v>
      </c>
      <c r="CO12" s="53">
        <f t="shared" si="33"/>
        <v>0</v>
      </c>
      <c r="CP12" s="53">
        <v>44</v>
      </c>
      <c r="CQ12" s="51">
        <v>39362.1</v>
      </c>
      <c r="CR12" s="53">
        <f t="shared" si="34"/>
        <v>29521.574999999997</v>
      </c>
      <c r="CS12" s="53">
        <v>35006.942000000003</v>
      </c>
      <c r="CT12" s="51">
        <v>19112.099999999999</v>
      </c>
      <c r="CU12" s="53">
        <f t="shared" si="35"/>
        <v>14334.074999999999</v>
      </c>
      <c r="CV12" s="53">
        <v>10794.585999999999</v>
      </c>
      <c r="CW12" s="53">
        <f t="shared" si="36"/>
        <v>75.307168408146325</v>
      </c>
      <c r="CX12" s="19">
        <v>900</v>
      </c>
      <c r="CY12" s="42">
        <f t="shared" si="37"/>
        <v>675</v>
      </c>
      <c r="CZ12" s="42">
        <v>1582.9</v>
      </c>
      <c r="DA12" s="19">
        <v>2000</v>
      </c>
      <c r="DB12" s="42">
        <f t="shared" si="38"/>
        <v>1500</v>
      </c>
      <c r="DC12" s="42">
        <v>3699.9998000000001</v>
      </c>
      <c r="DD12" s="19">
        <v>20000</v>
      </c>
      <c r="DE12" s="42">
        <f t="shared" si="39"/>
        <v>15000</v>
      </c>
      <c r="DF12" s="42">
        <v>8795.09</v>
      </c>
      <c r="DG12" s="19">
        <v>95836.304000000004</v>
      </c>
      <c r="DH12" s="42">
        <f t="shared" si="40"/>
        <v>71877.228000000003</v>
      </c>
      <c r="DI12" s="42">
        <v>86900.573099999994</v>
      </c>
      <c r="DJ12" s="42">
        <v>0</v>
      </c>
      <c r="DK12" s="19">
        <f t="shared" si="6"/>
        <v>821152.40399999998</v>
      </c>
      <c r="DL12" s="42">
        <f t="shared" si="6"/>
        <v>615864.30299999984</v>
      </c>
      <c r="DM12" s="42">
        <f t="shared" si="6"/>
        <v>605704.11190000002</v>
      </c>
      <c r="DN12" s="19">
        <v>0</v>
      </c>
      <c r="DO12" s="42">
        <f t="shared" si="41"/>
        <v>0</v>
      </c>
      <c r="DP12" s="42">
        <v>0</v>
      </c>
      <c r="DQ12" s="19">
        <v>130354.9474</v>
      </c>
      <c r="DR12" s="42">
        <f t="shared" si="42"/>
        <v>97766.210550000003</v>
      </c>
      <c r="DS12" s="42">
        <v>82266.356</v>
      </c>
      <c r="DT12" s="19">
        <v>0</v>
      </c>
      <c r="DU12" s="42">
        <f t="shared" si="43"/>
        <v>0</v>
      </c>
      <c r="DV12" s="42">
        <v>0</v>
      </c>
      <c r="DW12" s="19">
        <v>0</v>
      </c>
      <c r="DX12" s="42">
        <f t="shared" si="44"/>
        <v>0</v>
      </c>
      <c r="DY12" s="42">
        <v>0</v>
      </c>
      <c r="DZ12" s="19">
        <v>0</v>
      </c>
      <c r="EA12" s="42">
        <f t="shared" si="45"/>
        <v>0</v>
      </c>
      <c r="EB12" s="42">
        <v>0</v>
      </c>
      <c r="EC12" s="19">
        <v>95931.948999999993</v>
      </c>
      <c r="ED12" s="42">
        <f t="shared" si="46"/>
        <v>71948.961750000002</v>
      </c>
      <c r="EE12" s="42">
        <v>81270</v>
      </c>
      <c r="EF12" s="42">
        <v>0</v>
      </c>
      <c r="EG12" s="19">
        <f t="shared" si="7"/>
        <v>226286.8964</v>
      </c>
      <c r="EH12" s="42">
        <f t="shared" si="7"/>
        <v>169715.17230000001</v>
      </c>
      <c r="EI12" s="42">
        <f>DP12+DS12+DV12+DY12+EB12+EE12+EF12</f>
        <v>163536.356</v>
      </c>
      <c r="EJ12" s="24"/>
      <c r="EK12" s="72"/>
      <c r="EL12" s="72"/>
      <c r="EM12" s="72"/>
      <c r="EN12" s="72"/>
      <c r="EO12" s="72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</row>
    <row r="13" spans="1:255" ht="58.5" customHeight="1" x14ac:dyDescent="0.3">
      <c r="A13" s="98">
        <v>4</v>
      </c>
      <c r="B13" s="99" t="s">
        <v>58</v>
      </c>
      <c r="C13" s="41">
        <v>237025.62719999999</v>
      </c>
      <c r="D13" s="41">
        <v>1088997.5411</v>
      </c>
      <c r="E13" s="19">
        <f t="shared" si="0"/>
        <v>4611142.5832000002</v>
      </c>
      <c r="F13" s="20">
        <f t="shared" si="0"/>
        <v>3458356.9374000002</v>
      </c>
      <c r="G13" s="20">
        <f t="shared" si="0"/>
        <v>3048856.0049999999</v>
      </c>
      <c r="H13" s="20">
        <f t="shared" si="8"/>
        <v>88.15909000104935</v>
      </c>
      <c r="I13" s="20">
        <f>G13/E13*100</f>
        <v>66.119317500787005</v>
      </c>
      <c r="J13" s="51">
        <f t="shared" si="1"/>
        <v>904623.31900000002</v>
      </c>
      <c r="K13" s="43">
        <f t="shared" si="1"/>
        <v>678467.48924999998</v>
      </c>
      <c r="L13" s="43">
        <f t="shared" si="1"/>
        <v>590664.40699999919</v>
      </c>
      <c r="M13" s="43">
        <f t="shared" si="9"/>
        <v>-87803.082250000793</v>
      </c>
      <c r="N13" s="43">
        <f t="shared" si="10"/>
        <v>87.058616125135018</v>
      </c>
      <c r="O13" s="43">
        <f>L13/J13*100</f>
        <v>65.293962093851263</v>
      </c>
      <c r="P13" s="51">
        <f t="shared" si="2"/>
        <v>159100</v>
      </c>
      <c r="Q13" s="43">
        <f t="shared" si="2"/>
        <v>119325</v>
      </c>
      <c r="R13" s="43">
        <f>W13+AB13+AG13</f>
        <v>52952.447999999276</v>
      </c>
      <c r="S13" s="43">
        <f t="shared" si="11"/>
        <v>44.376658705216236</v>
      </c>
      <c r="T13" s="52">
        <f>R13/P13*100</f>
        <v>33.282494028912183</v>
      </c>
      <c r="U13" s="51">
        <v>0</v>
      </c>
      <c r="V13" s="53">
        <f t="shared" si="12"/>
        <v>0</v>
      </c>
      <c r="W13" s="53">
        <v>131.191</v>
      </c>
      <c r="X13" s="53" t="e">
        <f t="shared" si="13"/>
        <v>#DIV/0!</v>
      </c>
      <c r="Y13" s="53" t="e">
        <f t="shared" si="3"/>
        <v>#DIV/0!</v>
      </c>
      <c r="Z13" s="51">
        <v>16650</v>
      </c>
      <c r="AA13" s="53">
        <f t="shared" si="14"/>
        <v>12487.5</v>
      </c>
      <c r="AB13" s="53">
        <v>11205.744000000001</v>
      </c>
      <c r="AC13" s="53">
        <f t="shared" si="4"/>
        <v>89.735687687687687</v>
      </c>
      <c r="AD13" s="53">
        <f t="shared" si="15"/>
        <v>67.301765765765765</v>
      </c>
      <c r="AE13" s="51">
        <v>142450</v>
      </c>
      <c r="AF13" s="53">
        <f t="shared" si="16"/>
        <v>106837.5</v>
      </c>
      <c r="AG13" s="53">
        <v>41615.512999999279</v>
      </c>
      <c r="AH13" s="53">
        <f>+AG13/AF13*100</f>
        <v>38.952159120158449</v>
      </c>
      <c r="AI13" s="53">
        <f>AG13/AE13*100</f>
        <v>29.214119340118831</v>
      </c>
      <c r="AJ13" s="51">
        <v>442300</v>
      </c>
      <c r="AK13" s="53">
        <f t="shared" si="17"/>
        <v>331725</v>
      </c>
      <c r="AL13" s="53">
        <v>297853.174</v>
      </c>
      <c r="AM13" s="53">
        <f>+AL13/AK13*100</f>
        <v>89.789185017710452</v>
      </c>
      <c r="AN13" s="53">
        <f>AL13/AJ13*100</f>
        <v>67.341888763282839</v>
      </c>
      <c r="AO13" s="51">
        <v>17110</v>
      </c>
      <c r="AP13" s="53">
        <f t="shared" si="18"/>
        <v>12832.5</v>
      </c>
      <c r="AQ13" s="53">
        <v>15859.945</v>
      </c>
      <c r="AR13" s="53">
        <f>+AQ13/AP13*100</f>
        <v>123.59201246834211</v>
      </c>
      <c r="AS13" s="53">
        <f>AQ13/AO13*100</f>
        <v>92.694009351256582</v>
      </c>
      <c r="AT13" s="51">
        <v>13000</v>
      </c>
      <c r="AU13" s="53">
        <f t="shared" si="19"/>
        <v>9750</v>
      </c>
      <c r="AV13" s="53">
        <v>13863.2</v>
      </c>
      <c r="AW13" s="53">
        <f>+AV13/AU13*100</f>
        <v>142.1866666666667</v>
      </c>
      <c r="AX13" s="53">
        <f>AV13/AT13*100</f>
        <v>106.64</v>
      </c>
      <c r="AY13" s="51">
        <v>0</v>
      </c>
      <c r="AZ13" s="53">
        <f t="shared" si="20"/>
        <v>0</v>
      </c>
      <c r="BA13" s="53">
        <v>0</v>
      </c>
      <c r="BB13" s="51">
        <v>0</v>
      </c>
      <c r="BC13" s="53">
        <f t="shared" si="21"/>
        <v>0</v>
      </c>
      <c r="BD13" s="53">
        <v>0</v>
      </c>
      <c r="BE13" s="51">
        <v>2680869.1</v>
      </c>
      <c r="BF13" s="53">
        <f t="shared" si="22"/>
        <v>2010651.825</v>
      </c>
      <c r="BG13" s="53">
        <v>2010651.8</v>
      </c>
      <c r="BH13" s="51">
        <v>3486.1</v>
      </c>
      <c r="BI13" s="53">
        <f t="shared" si="23"/>
        <v>2614.5749999999998</v>
      </c>
      <c r="BJ13" s="53">
        <v>2875.8</v>
      </c>
      <c r="BK13" s="51">
        <v>0</v>
      </c>
      <c r="BL13" s="53">
        <f t="shared" si="24"/>
        <v>0</v>
      </c>
      <c r="BM13" s="53">
        <v>0</v>
      </c>
      <c r="BN13" s="51">
        <v>0</v>
      </c>
      <c r="BO13" s="53">
        <f t="shared" si="25"/>
        <v>0</v>
      </c>
      <c r="BP13" s="53">
        <v>0</v>
      </c>
      <c r="BQ13" s="51">
        <f t="shared" si="5"/>
        <v>44174.400000000001</v>
      </c>
      <c r="BR13" s="53">
        <f t="shared" si="5"/>
        <v>33130.800000000003</v>
      </c>
      <c r="BS13" s="53">
        <f>BX13+CA13+CD13+CG13</f>
        <v>38118.362000000001</v>
      </c>
      <c r="BT13" s="53">
        <f t="shared" si="26"/>
        <v>115.05415504605985</v>
      </c>
      <c r="BU13" s="53">
        <f>BS13/BQ13*100</f>
        <v>86.290616284544896</v>
      </c>
      <c r="BV13" s="51">
        <v>33005</v>
      </c>
      <c r="BW13" s="53">
        <f t="shared" si="27"/>
        <v>24753.75</v>
      </c>
      <c r="BX13" s="53">
        <v>30960.916000000001</v>
      </c>
      <c r="BY13" s="51">
        <v>3330</v>
      </c>
      <c r="BZ13" s="53">
        <f t="shared" si="28"/>
        <v>2497.5</v>
      </c>
      <c r="CA13" s="53">
        <v>1009.437</v>
      </c>
      <c r="CB13" s="51">
        <v>0</v>
      </c>
      <c r="CC13" s="53">
        <f t="shared" si="29"/>
        <v>0</v>
      </c>
      <c r="CD13" s="53">
        <v>0</v>
      </c>
      <c r="CE13" s="51">
        <v>7839.4</v>
      </c>
      <c r="CF13" s="53">
        <f t="shared" si="30"/>
        <v>5879.5499999999993</v>
      </c>
      <c r="CG13" s="53">
        <v>6148.009</v>
      </c>
      <c r="CH13" s="51">
        <v>0</v>
      </c>
      <c r="CI13" s="53">
        <f t="shared" si="31"/>
        <v>0</v>
      </c>
      <c r="CJ13" s="53">
        <v>0</v>
      </c>
      <c r="CK13" s="51">
        <v>4454</v>
      </c>
      <c r="CL13" s="53">
        <f t="shared" si="32"/>
        <v>3340.5</v>
      </c>
      <c r="CM13" s="53">
        <v>3118.08</v>
      </c>
      <c r="CN13" s="51">
        <v>0</v>
      </c>
      <c r="CO13" s="53">
        <f t="shared" si="33"/>
        <v>0</v>
      </c>
      <c r="CP13" s="53">
        <v>1178.326</v>
      </c>
      <c r="CQ13" s="51">
        <v>159916.4</v>
      </c>
      <c r="CR13" s="53">
        <f t="shared" si="34"/>
        <v>119937.3</v>
      </c>
      <c r="CS13" s="53">
        <v>83232.741999999998</v>
      </c>
      <c r="CT13" s="51">
        <v>98469.6</v>
      </c>
      <c r="CU13" s="53">
        <f t="shared" si="35"/>
        <v>73852.200000000012</v>
      </c>
      <c r="CV13" s="53">
        <v>36925.360000000001</v>
      </c>
      <c r="CW13" s="53">
        <f t="shared" si="36"/>
        <v>49.998997998705512</v>
      </c>
      <c r="CX13" s="19">
        <v>5000</v>
      </c>
      <c r="CY13" s="42">
        <f t="shared" si="37"/>
        <v>3750</v>
      </c>
      <c r="CZ13" s="42">
        <v>17782.810000000001</v>
      </c>
      <c r="DA13" s="19">
        <v>1000</v>
      </c>
      <c r="DB13" s="42">
        <f t="shared" si="38"/>
        <v>750</v>
      </c>
      <c r="DC13" s="42">
        <v>2095.2849999999999</v>
      </c>
      <c r="DD13" s="19">
        <v>0</v>
      </c>
      <c r="DE13" s="42">
        <f t="shared" si="39"/>
        <v>0</v>
      </c>
      <c r="DF13" s="42">
        <v>0</v>
      </c>
      <c r="DG13" s="19">
        <v>63022.519</v>
      </c>
      <c r="DH13" s="42">
        <f t="shared" si="40"/>
        <v>47266.88925</v>
      </c>
      <c r="DI13" s="42">
        <v>67728.115000000005</v>
      </c>
      <c r="DJ13" s="42">
        <v>0</v>
      </c>
      <c r="DK13" s="19">
        <f t="shared" si="6"/>
        <v>3593432.5189999999</v>
      </c>
      <c r="DL13" s="42">
        <f t="shared" si="6"/>
        <v>2695074.38925</v>
      </c>
      <c r="DM13" s="42">
        <f t="shared" si="6"/>
        <v>2607310.0869999998</v>
      </c>
      <c r="DN13" s="19">
        <v>0</v>
      </c>
      <c r="DO13" s="42">
        <f t="shared" si="41"/>
        <v>0</v>
      </c>
      <c r="DP13" s="42">
        <v>0</v>
      </c>
      <c r="DQ13" s="19">
        <v>1017710.0642</v>
      </c>
      <c r="DR13" s="42">
        <f t="shared" si="42"/>
        <v>763282.54814999993</v>
      </c>
      <c r="DS13" s="42">
        <v>440440.91800000001</v>
      </c>
      <c r="DT13" s="19">
        <v>0</v>
      </c>
      <c r="DU13" s="42">
        <f t="shared" si="43"/>
        <v>0</v>
      </c>
      <c r="DV13" s="42">
        <v>0</v>
      </c>
      <c r="DW13" s="19">
        <v>0</v>
      </c>
      <c r="DX13" s="42">
        <f t="shared" si="44"/>
        <v>0</v>
      </c>
      <c r="DY13" s="42">
        <v>1105</v>
      </c>
      <c r="DZ13" s="19">
        <v>0</v>
      </c>
      <c r="EA13" s="42">
        <f t="shared" si="45"/>
        <v>0</v>
      </c>
      <c r="EB13" s="42">
        <v>0</v>
      </c>
      <c r="EC13" s="19">
        <v>581038</v>
      </c>
      <c r="ED13" s="42">
        <f t="shared" si="46"/>
        <v>435778.5</v>
      </c>
      <c r="EE13" s="42">
        <v>162240.35370000001</v>
      </c>
      <c r="EF13" s="42">
        <v>0</v>
      </c>
      <c r="EG13" s="19">
        <f t="shared" si="7"/>
        <v>1598748.0641999999</v>
      </c>
      <c r="EH13" s="42">
        <f t="shared" si="7"/>
        <v>1199061.0481499999</v>
      </c>
      <c r="EI13" s="42">
        <f>DP13+DS13+DV13+DY13+EB13+EE13+EF13</f>
        <v>603786.27170000004</v>
      </c>
      <c r="EJ13" s="24"/>
      <c r="EK13" s="72"/>
      <c r="EL13" s="72"/>
      <c r="EM13" s="72"/>
      <c r="EN13" s="72"/>
      <c r="EO13" s="72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</row>
    <row r="14" spans="1:255" ht="58.5" customHeight="1" x14ac:dyDescent="0.3">
      <c r="A14" s="98">
        <v>5</v>
      </c>
      <c r="B14" s="99" t="s">
        <v>59</v>
      </c>
      <c r="C14" s="41">
        <v>14213.669599999999</v>
      </c>
      <c r="D14" s="41">
        <v>52003.305200000003</v>
      </c>
      <c r="E14" s="19">
        <f t="shared" si="0"/>
        <v>1940934.1000000003</v>
      </c>
      <c r="F14" s="20">
        <f t="shared" si="0"/>
        <v>1455700.5749999997</v>
      </c>
      <c r="G14" s="20">
        <f t="shared" si="0"/>
        <v>1403230.3541000001</v>
      </c>
      <c r="H14" s="20">
        <f t="shared" si="8"/>
        <v>96.395534782281743</v>
      </c>
      <c r="I14" s="20">
        <f>G14/E14*100</f>
        <v>72.296651086711279</v>
      </c>
      <c r="J14" s="51">
        <f t="shared" si="1"/>
        <v>510053.5</v>
      </c>
      <c r="K14" s="43">
        <f t="shared" si="1"/>
        <v>382540.125</v>
      </c>
      <c r="L14" s="43">
        <f t="shared" si="1"/>
        <v>440960.79410000012</v>
      </c>
      <c r="M14" s="43">
        <f t="shared" si="9"/>
        <v>58420.669100000116</v>
      </c>
      <c r="N14" s="43">
        <f t="shared" si="10"/>
        <v>115.27177550328874</v>
      </c>
      <c r="O14" s="43">
        <f>L14/J14*100</f>
        <v>86.453831627466542</v>
      </c>
      <c r="P14" s="51">
        <f t="shared" si="2"/>
        <v>108343.4</v>
      </c>
      <c r="Q14" s="43">
        <f t="shared" si="2"/>
        <v>81257.55</v>
      </c>
      <c r="R14" s="43">
        <f>W14+AB14+AG14</f>
        <v>62698.909000000087</v>
      </c>
      <c r="S14" s="43">
        <f t="shared" si="11"/>
        <v>77.160717988667002</v>
      </c>
      <c r="T14" s="52">
        <f>R14/P14*100</f>
        <v>57.870538491500255</v>
      </c>
      <c r="U14" s="51">
        <v>8100</v>
      </c>
      <c r="V14" s="53">
        <f t="shared" si="12"/>
        <v>6075</v>
      </c>
      <c r="W14" s="53">
        <v>19464.518</v>
      </c>
      <c r="X14" s="53">
        <f t="shared" si="13"/>
        <v>320.40358847736627</v>
      </c>
      <c r="Y14" s="53">
        <f t="shared" si="3"/>
        <v>240.3026913580247</v>
      </c>
      <c r="Z14" s="51">
        <v>23543.4</v>
      </c>
      <c r="AA14" s="53">
        <f t="shared" si="14"/>
        <v>17657.55</v>
      </c>
      <c r="AB14" s="53">
        <v>8092.1719999999996</v>
      </c>
      <c r="AC14" s="53">
        <f t="shared" si="4"/>
        <v>45.828396351702246</v>
      </c>
      <c r="AD14" s="53">
        <f t="shared" si="15"/>
        <v>34.371297263776682</v>
      </c>
      <c r="AE14" s="51">
        <v>76700</v>
      </c>
      <c r="AF14" s="53">
        <f t="shared" si="16"/>
        <v>57525</v>
      </c>
      <c r="AG14" s="53">
        <v>35142.219000000085</v>
      </c>
      <c r="AH14" s="53">
        <f>+AG14/AF14*100</f>
        <v>61.09034159061293</v>
      </c>
      <c r="AI14" s="53">
        <f>AG14/AE14*100</f>
        <v>45.817756192959692</v>
      </c>
      <c r="AJ14" s="51">
        <v>270000</v>
      </c>
      <c r="AK14" s="53">
        <f t="shared" si="17"/>
        <v>202500</v>
      </c>
      <c r="AL14" s="53">
        <v>235667.85200000001</v>
      </c>
      <c r="AM14" s="53">
        <f>+AL14/AK14*100</f>
        <v>116.37918617283951</v>
      </c>
      <c r="AN14" s="53">
        <f>AL14/AJ14*100</f>
        <v>87.284389629629629</v>
      </c>
      <c r="AO14" s="51">
        <v>9700</v>
      </c>
      <c r="AP14" s="53">
        <f t="shared" si="18"/>
        <v>7275</v>
      </c>
      <c r="AQ14" s="53">
        <v>8577.2900000000009</v>
      </c>
      <c r="AR14" s="53">
        <f>+AQ14/AP14*100</f>
        <v>117.90089347079038</v>
      </c>
      <c r="AS14" s="53">
        <f>AQ14/AO14*100</f>
        <v>88.425670103092784</v>
      </c>
      <c r="AT14" s="51">
        <v>13000</v>
      </c>
      <c r="AU14" s="53">
        <f t="shared" si="19"/>
        <v>9750</v>
      </c>
      <c r="AV14" s="53">
        <v>10895.4</v>
      </c>
      <c r="AW14" s="53">
        <f>+AV14/AU14*100</f>
        <v>111.7476923076923</v>
      </c>
      <c r="AX14" s="53">
        <f>AV14/AT14*100</f>
        <v>83.810769230769239</v>
      </c>
      <c r="AY14" s="51">
        <v>0</v>
      </c>
      <c r="AZ14" s="53">
        <f t="shared" si="20"/>
        <v>0</v>
      </c>
      <c r="BA14" s="53">
        <v>0</v>
      </c>
      <c r="BB14" s="51">
        <v>0</v>
      </c>
      <c r="BC14" s="53">
        <f t="shared" si="21"/>
        <v>0</v>
      </c>
      <c r="BD14" s="53">
        <v>0</v>
      </c>
      <c r="BE14" s="51">
        <v>914256.6</v>
      </c>
      <c r="BF14" s="53">
        <f t="shared" si="22"/>
        <v>685692.45000000007</v>
      </c>
      <c r="BG14" s="53">
        <v>685692.5</v>
      </c>
      <c r="BH14" s="51">
        <v>2396.8000000000002</v>
      </c>
      <c r="BI14" s="53">
        <f t="shared" si="23"/>
        <v>1797.6000000000001</v>
      </c>
      <c r="BJ14" s="53">
        <v>1977.2</v>
      </c>
      <c r="BK14" s="51">
        <v>0</v>
      </c>
      <c r="BL14" s="53">
        <f t="shared" si="24"/>
        <v>0</v>
      </c>
      <c r="BM14" s="53">
        <v>0</v>
      </c>
      <c r="BN14" s="51">
        <v>0</v>
      </c>
      <c r="BO14" s="53">
        <f t="shared" si="25"/>
        <v>0</v>
      </c>
      <c r="BP14" s="53">
        <v>0</v>
      </c>
      <c r="BQ14" s="51">
        <f t="shared" si="5"/>
        <v>23400</v>
      </c>
      <c r="BR14" s="53">
        <f t="shared" si="5"/>
        <v>17550</v>
      </c>
      <c r="BS14" s="53">
        <f>BX14+CA14+CD14+CG14</f>
        <v>25626.272700000001</v>
      </c>
      <c r="BT14" s="53">
        <f t="shared" si="26"/>
        <v>146.01864786324788</v>
      </c>
      <c r="BU14" s="53">
        <f>BS14/BQ14*100</f>
        <v>109.5139858974359</v>
      </c>
      <c r="BV14" s="51">
        <v>11200</v>
      </c>
      <c r="BW14" s="53">
        <f t="shared" si="27"/>
        <v>8400</v>
      </c>
      <c r="BX14" s="53">
        <v>10687.277400000001</v>
      </c>
      <c r="BY14" s="51">
        <v>5540</v>
      </c>
      <c r="BZ14" s="53">
        <f t="shared" si="28"/>
        <v>4155</v>
      </c>
      <c r="CA14" s="53">
        <v>10766.99</v>
      </c>
      <c r="CB14" s="51">
        <v>3100</v>
      </c>
      <c r="CC14" s="53">
        <f t="shared" si="29"/>
        <v>2325</v>
      </c>
      <c r="CD14" s="53">
        <v>1266.337</v>
      </c>
      <c r="CE14" s="51">
        <v>3560</v>
      </c>
      <c r="CF14" s="53">
        <f t="shared" si="30"/>
        <v>2670</v>
      </c>
      <c r="CG14" s="53">
        <v>2905.6682999999998</v>
      </c>
      <c r="CH14" s="51">
        <v>0</v>
      </c>
      <c r="CI14" s="53">
        <f t="shared" si="31"/>
        <v>0</v>
      </c>
      <c r="CJ14" s="53">
        <v>0</v>
      </c>
      <c r="CK14" s="51">
        <v>2227.1999999999998</v>
      </c>
      <c r="CL14" s="53">
        <f t="shared" si="32"/>
        <v>1670.3999999999999</v>
      </c>
      <c r="CM14" s="53">
        <v>890.86</v>
      </c>
      <c r="CN14" s="51">
        <v>0</v>
      </c>
      <c r="CO14" s="53">
        <f t="shared" si="33"/>
        <v>0</v>
      </c>
      <c r="CP14" s="53">
        <v>0</v>
      </c>
      <c r="CQ14" s="51">
        <v>37800</v>
      </c>
      <c r="CR14" s="53">
        <f t="shared" si="34"/>
        <v>28350</v>
      </c>
      <c r="CS14" s="53">
        <v>27468.297299999998</v>
      </c>
      <c r="CT14" s="51">
        <v>30000</v>
      </c>
      <c r="CU14" s="53">
        <f t="shared" si="35"/>
        <v>22500</v>
      </c>
      <c r="CV14" s="53">
        <v>22380.1973</v>
      </c>
      <c r="CW14" s="53">
        <f t="shared" si="36"/>
        <v>99.467543555555565</v>
      </c>
      <c r="CX14" s="19">
        <v>2000</v>
      </c>
      <c r="CY14" s="42">
        <f t="shared" si="37"/>
        <v>1500</v>
      </c>
      <c r="CZ14" s="42">
        <v>19460.489099999999</v>
      </c>
      <c r="DA14" s="19">
        <v>0</v>
      </c>
      <c r="DB14" s="42">
        <f t="shared" si="38"/>
        <v>0</v>
      </c>
      <c r="DC14" s="42">
        <v>537</v>
      </c>
      <c r="DD14" s="19">
        <v>0</v>
      </c>
      <c r="DE14" s="42">
        <f t="shared" si="39"/>
        <v>0</v>
      </c>
      <c r="DF14" s="42">
        <v>0</v>
      </c>
      <c r="DG14" s="19">
        <v>45810.1</v>
      </c>
      <c r="DH14" s="42">
        <f t="shared" si="40"/>
        <v>34357.574999999997</v>
      </c>
      <c r="DI14" s="42">
        <v>50029.284</v>
      </c>
      <c r="DJ14" s="42">
        <v>0</v>
      </c>
      <c r="DK14" s="19">
        <f t="shared" si="6"/>
        <v>1428934.1</v>
      </c>
      <c r="DL14" s="42">
        <f t="shared" si="6"/>
        <v>1071700.575</v>
      </c>
      <c r="DM14" s="42">
        <f t="shared" si="6"/>
        <v>1129521.3541000001</v>
      </c>
      <c r="DN14" s="19">
        <v>12000</v>
      </c>
      <c r="DO14" s="42">
        <f t="shared" si="41"/>
        <v>9000</v>
      </c>
      <c r="DP14" s="42">
        <v>0</v>
      </c>
      <c r="DQ14" s="19">
        <v>500000</v>
      </c>
      <c r="DR14" s="42">
        <f t="shared" si="42"/>
        <v>375000</v>
      </c>
      <c r="DS14" s="42">
        <v>273709</v>
      </c>
      <c r="DT14" s="19">
        <v>0</v>
      </c>
      <c r="DU14" s="42">
        <f t="shared" si="43"/>
        <v>0</v>
      </c>
      <c r="DV14" s="42">
        <v>0</v>
      </c>
      <c r="DW14" s="19">
        <v>0</v>
      </c>
      <c r="DX14" s="42">
        <f t="shared" si="44"/>
        <v>0</v>
      </c>
      <c r="DY14" s="42">
        <v>0</v>
      </c>
      <c r="DZ14" s="19">
        <v>0</v>
      </c>
      <c r="EA14" s="42">
        <f t="shared" si="45"/>
        <v>0</v>
      </c>
      <c r="EB14" s="42">
        <v>0</v>
      </c>
      <c r="EC14" s="19">
        <v>254196.8</v>
      </c>
      <c r="ED14" s="42">
        <f t="shared" si="46"/>
        <v>190647.59999999998</v>
      </c>
      <c r="EE14" s="42">
        <v>141941.52340000001</v>
      </c>
      <c r="EF14" s="42">
        <v>0</v>
      </c>
      <c r="EG14" s="19">
        <f t="shared" si="7"/>
        <v>766196.8</v>
      </c>
      <c r="EH14" s="42">
        <f t="shared" si="7"/>
        <v>574647.6</v>
      </c>
      <c r="EI14" s="42">
        <f>DP14+DS14+DV14+DY14+EB14+EE14+EF14</f>
        <v>415650.52340000001</v>
      </c>
      <c r="EJ14" s="24"/>
      <c r="EK14" s="72"/>
      <c r="EL14" s="72"/>
      <c r="EM14" s="72"/>
      <c r="EN14" s="72"/>
      <c r="EO14" s="72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</row>
    <row r="15" spans="1:255" ht="58.5" customHeight="1" x14ac:dyDescent="0.35">
      <c r="A15" s="17"/>
      <c r="B15" s="50"/>
      <c r="C15" s="35"/>
      <c r="D15" s="26"/>
      <c r="E15" s="42"/>
      <c r="F15" s="42"/>
      <c r="G15" s="20"/>
      <c r="H15" s="20"/>
      <c r="I15" s="20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52"/>
      <c r="U15" s="54"/>
      <c r="V15" s="54"/>
      <c r="W15" s="58"/>
      <c r="X15" s="53"/>
      <c r="Y15" s="53"/>
      <c r="Z15" s="55"/>
      <c r="AA15" s="43"/>
      <c r="AB15" s="58"/>
      <c r="AC15" s="53"/>
      <c r="AD15" s="53"/>
      <c r="AE15" s="52"/>
      <c r="AF15" s="43"/>
      <c r="AG15" s="58"/>
      <c r="AH15" s="53"/>
      <c r="AI15" s="52"/>
      <c r="AJ15" s="54"/>
      <c r="AK15" s="43"/>
      <c r="AL15" s="58"/>
      <c r="AM15" s="53"/>
      <c r="AN15" s="52"/>
      <c r="AO15" s="54"/>
      <c r="AP15" s="43"/>
      <c r="AQ15" s="58"/>
      <c r="AR15" s="53"/>
      <c r="AS15" s="52"/>
      <c r="AT15" s="56"/>
      <c r="AU15" s="43"/>
      <c r="AV15" s="43"/>
      <c r="AW15" s="53"/>
      <c r="AX15" s="52"/>
      <c r="AY15" s="57"/>
      <c r="AZ15" s="43"/>
      <c r="BA15" s="52"/>
      <c r="BB15" s="52"/>
      <c r="BC15" s="43"/>
      <c r="BD15" s="52"/>
      <c r="BE15" s="52"/>
      <c r="BF15" s="43"/>
      <c r="BG15" s="58"/>
      <c r="BH15" s="54"/>
      <c r="BI15" s="43"/>
      <c r="BJ15" s="52"/>
      <c r="BK15" s="52"/>
      <c r="BL15" s="43"/>
      <c r="BM15" s="52"/>
      <c r="BN15" s="52"/>
      <c r="BO15" s="43"/>
      <c r="BP15" s="52"/>
      <c r="BQ15" s="43"/>
      <c r="BR15" s="43"/>
      <c r="BS15" s="43"/>
      <c r="BT15" s="53"/>
      <c r="BU15" s="52"/>
      <c r="BV15" s="54"/>
      <c r="BW15" s="43"/>
      <c r="BX15" s="58"/>
      <c r="BY15" s="52"/>
      <c r="BZ15" s="43"/>
      <c r="CA15" s="43"/>
      <c r="CB15" s="52"/>
      <c r="CC15" s="43"/>
      <c r="CD15" s="52"/>
      <c r="CE15" s="54"/>
      <c r="CF15" s="43"/>
      <c r="CG15" s="58"/>
      <c r="CH15" s="52"/>
      <c r="CI15" s="43"/>
      <c r="CJ15" s="52"/>
      <c r="CK15" s="52"/>
      <c r="CL15" s="43"/>
      <c r="CM15" s="52"/>
      <c r="CN15" s="54"/>
      <c r="CO15" s="43"/>
      <c r="CP15" s="58"/>
      <c r="CQ15" s="54"/>
      <c r="CR15" s="43"/>
      <c r="CS15" s="58"/>
      <c r="CT15" s="76"/>
      <c r="CU15" s="43"/>
      <c r="CV15" s="58"/>
      <c r="CW15" s="53"/>
      <c r="CX15" s="21"/>
      <c r="CY15" s="20"/>
      <c r="CZ15" s="37"/>
      <c r="DA15" s="18"/>
      <c r="DB15" s="20"/>
      <c r="DC15" s="18"/>
      <c r="DD15" s="18"/>
      <c r="DE15" s="20"/>
      <c r="DF15" s="18"/>
      <c r="DG15" s="18"/>
      <c r="DH15" s="20"/>
      <c r="DI15" s="38"/>
      <c r="DJ15" s="20"/>
      <c r="DK15" s="20"/>
      <c r="DL15" s="20"/>
      <c r="DM15" s="20"/>
      <c r="DN15" s="18"/>
      <c r="DO15" s="20"/>
      <c r="DP15" s="18"/>
      <c r="DQ15" s="18"/>
      <c r="DR15" s="20"/>
      <c r="DS15" s="18"/>
      <c r="DT15" s="18"/>
      <c r="DU15" s="20"/>
      <c r="DV15" s="18"/>
      <c r="DW15" s="18"/>
      <c r="DX15" s="20"/>
      <c r="DY15" s="18"/>
      <c r="DZ15" s="18"/>
      <c r="EA15" s="20"/>
      <c r="EB15" s="18"/>
      <c r="EC15" s="39"/>
      <c r="ED15" s="20"/>
      <c r="EE15" s="20"/>
      <c r="EF15" s="20"/>
      <c r="EG15" s="20"/>
      <c r="EH15" s="20"/>
      <c r="EI15" s="20"/>
      <c r="EJ15" s="24"/>
      <c r="EK15" s="72"/>
      <c r="EL15" s="72"/>
      <c r="EM15" s="72"/>
      <c r="EN15" s="72"/>
      <c r="EO15" s="72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</row>
    <row r="16" spans="1:255" ht="58.5" customHeight="1" x14ac:dyDescent="0.35">
      <c r="A16" s="17"/>
      <c r="B16" s="50"/>
      <c r="C16" s="35"/>
      <c r="D16" s="26"/>
      <c r="E16" s="42"/>
      <c r="F16" s="42"/>
      <c r="G16" s="20"/>
      <c r="H16" s="20"/>
      <c r="I16" s="20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52"/>
      <c r="U16" s="54"/>
      <c r="V16" s="54"/>
      <c r="W16" s="43"/>
      <c r="X16" s="53"/>
      <c r="Y16" s="53"/>
      <c r="Z16" s="55"/>
      <c r="AA16" s="43"/>
      <c r="AB16" s="43"/>
      <c r="AC16" s="53"/>
      <c r="AD16" s="53"/>
      <c r="AE16" s="52"/>
      <c r="AF16" s="43"/>
      <c r="AG16" s="52"/>
      <c r="AH16" s="53"/>
      <c r="AI16" s="52"/>
      <c r="AJ16" s="54"/>
      <c r="AK16" s="43"/>
      <c r="AL16" s="43"/>
      <c r="AM16" s="53"/>
      <c r="AN16" s="52"/>
      <c r="AO16" s="54"/>
      <c r="AP16" s="43"/>
      <c r="AQ16" s="43"/>
      <c r="AR16" s="53"/>
      <c r="AS16" s="52"/>
      <c r="AT16" s="56"/>
      <c r="AU16" s="43"/>
      <c r="AV16" s="43"/>
      <c r="AW16" s="53"/>
      <c r="AX16" s="52"/>
      <c r="AY16" s="57"/>
      <c r="AZ16" s="43"/>
      <c r="BA16" s="52"/>
      <c r="BB16" s="52"/>
      <c r="BC16" s="43"/>
      <c r="BD16" s="52"/>
      <c r="BE16" s="52"/>
      <c r="BF16" s="43"/>
      <c r="BG16" s="52"/>
      <c r="BH16" s="54"/>
      <c r="BI16" s="43"/>
      <c r="BJ16" s="52"/>
      <c r="BK16" s="52"/>
      <c r="BL16" s="43"/>
      <c r="BM16" s="52"/>
      <c r="BN16" s="52"/>
      <c r="BO16" s="43"/>
      <c r="BP16" s="52"/>
      <c r="BQ16" s="43"/>
      <c r="BR16" s="43"/>
      <c r="BS16" s="43"/>
      <c r="BT16" s="53"/>
      <c r="BU16" s="52"/>
      <c r="BV16" s="54"/>
      <c r="BW16" s="43"/>
      <c r="BX16" s="43"/>
      <c r="BY16" s="52"/>
      <c r="BZ16" s="43"/>
      <c r="CA16" s="43"/>
      <c r="CB16" s="52"/>
      <c r="CC16" s="43"/>
      <c r="CD16" s="52"/>
      <c r="CE16" s="54"/>
      <c r="CF16" s="43"/>
      <c r="CG16" s="52"/>
      <c r="CH16" s="52"/>
      <c r="CI16" s="43"/>
      <c r="CJ16" s="52"/>
      <c r="CK16" s="52"/>
      <c r="CL16" s="43"/>
      <c r="CM16" s="52"/>
      <c r="CN16" s="54"/>
      <c r="CO16" s="43"/>
      <c r="CP16" s="52"/>
      <c r="CQ16" s="54"/>
      <c r="CR16" s="43"/>
      <c r="CS16" s="52"/>
      <c r="CT16" s="77"/>
      <c r="CU16" s="43"/>
      <c r="CV16" s="52"/>
      <c r="CW16" s="53"/>
      <c r="CX16" s="21"/>
      <c r="CY16" s="20"/>
      <c r="CZ16" s="18"/>
      <c r="DA16" s="18"/>
      <c r="DB16" s="20"/>
      <c r="DC16" s="18"/>
      <c r="DD16" s="18"/>
      <c r="DE16" s="20"/>
      <c r="DF16" s="18"/>
      <c r="DG16" s="18"/>
      <c r="DH16" s="20"/>
      <c r="DI16" s="20"/>
      <c r="DJ16" s="20"/>
      <c r="DK16" s="20"/>
      <c r="DL16" s="20"/>
      <c r="DM16" s="20"/>
      <c r="DN16" s="18"/>
      <c r="DO16" s="20"/>
      <c r="DP16" s="18"/>
      <c r="DQ16" s="18"/>
      <c r="DR16" s="20"/>
      <c r="DS16" s="18"/>
      <c r="DT16" s="18"/>
      <c r="DU16" s="20"/>
      <c r="DV16" s="18"/>
      <c r="DW16" s="18"/>
      <c r="DX16" s="20"/>
      <c r="DY16" s="18"/>
      <c r="DZ16" s="18"/>
      <c r="EA16" s="20"/>
      <c r="EB16" s="18"/>
      <c r="EC16" s="39"/>
      <c r="ED16" s="20"/>
      <c r="EE16" s="20"/>
      <c r="EF16" s="20"/>
      <c r="EG16" s="20"/>
      <c r="EH16" s="20"/>
      <c r="EI16" s="20"/>
      <c r="EJ16" s="24"/>
      <c r="EK16" s="72"/>
      <c r="EL16" s="72"/>
      <c r="EM16" s="72"/>
      <c r="EN16" s="72"/>
      <c r="EO16" s="72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</row>
    <row r="17" spans="1:255" ht="58.5" customHeight="1" x14ac:dyDescent="0.3">
      <c r="A17" s="17"/>
      <c r="B17" s="36" t="s">
        <v>50</v>
      </c>
      <c r="C17" s="28">
        <f>SUM(C10:C16)</f>
        <v>328271.64809999999</v>
      </c>
      <c r="D17" s="28">
        <f>SUM(D10:D16)</f>
        <v>1505913.2455</v>
      </c>
      <c r="E17" s="28">
        <f>SUM(E10:E16)</f>
        <v>14737082.127600001</v>
      </c>
      <c r="F17" s="28">
        <f>SUM(F10:F16)</f>
        <v>11052811.595699999</v>
      </c>
      <c r="G17" s="28">
        <f>SUM(G10:G16)</f>
        <v>9213140.2476000004</v>
      </c>
      <c r="H17" s="28">
        <f t="shared" si="8"/>
        <v>83.355625560326146</v>
      </c>
      <c r="I17" s="28">
        <f>G17/E17*100</f>
        <v>62.516719170244592</v>
      </c>
      <c r="J17" s="43">
        <f>SUM(J10:J16)</f>
        <v>3590158.4090000009</v>
      </c>
      <c r="K17" s="43">
        <f>SUM(K10:K16)</f>
        <v>2692618.8067500005</v>
      </c>
      <c r="L17" s="43">
        <f>SUM(L10:L16)</f>
        <v>2693127.2825999991</v>
      </c>
      <c r="M17" s="43">
        <f t="shared" si="9"/>
        <v>508.47584999864921</v>
      </c>
      <c r="N17" s="43">
        <f t="shared" si="10"/>
        <v>100.01888406367524</v>
      </c>
      <c r="O17" s="43">
        <f>L17/J17*100</f>
        <v>75.014163047756426</v>
      </c>
      <c r="P17" s="43">
        <f>SUM(P10:P16)</f>
        <v>523510.03000000038</v>
      </c>
      <c r="Q17" s="43">
        <f>SUM(Q10:Q16)</f>
        <v>392632.52250000025</v>
      </c>
      <c r="R17" s="43">
        <f>SUM(R10:R16)</f>
        <v>253697.75059999921</v>
      </c>
      <c r="S17" s="43">
        <f t="shared" si="11"/>
        <v>64.614553319382523</v>
      </c>
      <c r="T17" s="43">
        <f>R17/P17*100</f>
        <v>48.460914989536889</v>
      </c>
      <c r="U17" s="43">
        <f>SUM(U10:U16)</f>
        <v>23164.400000000001</v>
      </c>
      <c r="V17" s="43">
        <f>SUM(V10:V16)</f>
        <v>17373.3</v>
      </c>
      <c r="W17" s="43">
        <f>SUM(W10:W16)</f>
        <v>28525.972800000003</v>
      </c>
      <c r="X17" s="43">
        <f t="shared" si="13"/>
        <v>164.19432577575938</v>
      </c>
      <c r="Y17" s="43">
        <f t="shared" si="3"/>
        <v>123.14574433181953</v>
      </c>
      <c r="Z17" s="43">
        <f>SUM(Z10:Z16)</f>
        <v>150615.70000000001</v>
      </c>
      <c r="AA17" s="43">
        <f>SUM(AA10:AA16)</f>
        <v>112961.77500000001</v>
      </c>
      <c r="AB17" s="43">
        <f>SUM(AB10:AB16)</f>
        <v>65451.277399999992</v>
      </c>
      <c r="AC17" s="43">
        <f t="shared" si="4"/>
        <v>57.941084406649935</v>
      </c>
      <c r="AD17" s="53">
        <f t="shared" si="15"/>
        <v>43.455813304987451</v>
      </c>
      <c r="AE17" s="43">
        <f>SUM(AE10:AE16)</f>
        <v>349729.9300000004</v>
      </c>
      <c r="AF17" s="43">
        <f>SUM(AF10:AF16)</f>
        <v>262297.4475000003</v>
      </c>
      <c r="AG17" s="43">
        <f>SUM(AG10:AG16)</f>
        <v>159720.50039999926</v>
      </c>
      <c r="AH17" s="43">
        <f>+AG17/AF17*100</f>
        <v>60.892891609247968</v>
      </c>
      <c r="AI17" s="43">
        <f>AG17/AE17*100</f>
        <v>45.669668706935973</v>
      </c>
      <c r="AJ17" s="43">
        <f>SUM(AJ10:AJ16)</f>
        <v>1263678.2000000002</v>
      </c>
      <c r="AK17" s="43">
        <f>SUM(AK10:AK16)</f>
        <v>947758.65</v>
      </c>
      <c r="AL17" s="43">
        <f>SUM(AL10:AL16)</f>
        <v>964836.86360000004</v>
      </c>
      <c r="AM17" s="43">
        <f>+AL17/AK17*100</f>
        <v>101.80195808289379</v>
      </c>
      <c r="AN17" s="43">
        <f>AL17/AJ17*100</f>
        <v>76.351468562170339</v>
      </c>
      <c r="AO17" s="43">
        <f>SUM(AO10:AO16)</f>
        <v>45792.5</v>
      </c>
      <c r="AP17" s="43">
        <f>SUM(AP10:AP16)</f>
        <v>34344.375</v>
      </c>
      <c r="AQ17" s="43">
        <f>SUM(AQ10:AQ16)</f>
        <v>39080.845600000001</v>
      </c>
      <c r="AR17" s="43">
        <f>+AQ17/AP17*100</f>
        <v>113.79111018907754</v>
      </c>
      <c r="AS17" s="43">
        <f>AQ17/AO17*100</f>
        <v>85.343332641808161</v>
      </c>
      <c r="AT17" s="43">
        <f>SUM(AT10:AT16)</f>
        <v>45600</v>
      </c>
      <c r="AU17" s="43">
        <f>SUM(AU10:AU16)</f>
        <v>34200</v>
      </c>
      <c r="AV17" s="43">
        <f>SUM(AV10:AV16)</f>
        <v>41610.300000000003</v>
      </c>
      <c r="AW17" s="43">
        <f>+AV17/AU17*100</f>
        <v>121.66754385964913</v>
      </c>
      <c r="AX17" s="43">
        <f>AV17/AT17*100</f>
        <v>91.250657894736847</v>
      </c>
      <c r="AY17" s="43">
        <f t="shared" ref="AY17:BS17" si="47">SUM(AY10:AY16)</f>
        <v>0</v>
      </c>
      <c r="AZ17" s="43">
        <f t="shared" si="47"/>
        <v>0</v>
      </c>
      <c r="BA17" s="43">
        <f t="shared" si="47"/>
        <v>0</v>
      </c>
      <c r="BB17" s="43">
        <f t="shared" si="47"/>
        <v>0</v>
      </c>
      <c r="BC17" s="43">
        <f t="shared" si="47"/>
        <v>0</v>
      </c>
      <c r="BD17" s="43">
        <f t="shared" si="47"/>
        <v>0</v>
      </c>
      <c r="BE17" s="43">
        <f t="shared" si="47"/>
        <v>7050325.9000000004</v>
      </c>
      <c r="BF17" s="43">
        <f t="shared" si="47"/>
        <v>5287744.4250000007</v>
      </c>
      <c r="BG17" s="43">
        <f t="shared" si="47"/>
        <v>5287744.5</v>
      </c>
      <c r="BH17" s="43">
        <f t="shared" si="47"/>
        <v>20481.099999999999</v>
      </c>
      <c r="BI17" s="43">
        <f t="shared" si="47"/>
        <v>15360.824999999999</v>
      </c>
      <c r="BJ17" s="43">
        <f t="shared" si="47"/>
        <v>17135.900000000001</v>
      </c>
      <c r="BK17" s="43">
        <f t="shared" si="47"/>
        <v>0</v>
      </c>
      <c r="BL17" s="43">
        <f t="shared" si="47"/>
        <v>0</v>
      </c>
      <c r="BM17" s="43">
        <f t="shared" si="47"/>
        <v>0</v>
      </c>
      <c r="BN17" s="43">
        <f t="shared" si="47"/>
        <v>0</v>
      </c>
      <c r="BO17" s="43">
        <f t="shared" si="47"/>
        <v>0</v>
      </c>
      <c r="BP17" s="43">
        <f t="shared" si="47"/>
        <v>0</v>
      </c>
      <c r="BQ17" s="43">
        <f t="shared" si="47"/>
        <v>344888.30000000005</v>
      </c>
      <c r="BR17" s="43">
        <f t="shared" si="47"/>
        <v>258666.22499999998</v>
      </c>
      <c r="BS17" s="43">
        <f t="shared" si="47"/>
        <v>200305.11370000002</v>
      </c>
      <c r="BT17" s="43">
        <f t="shared" si="26"/>
        <v>77.437676179021835</v>
      </c>
      <c r="BU17" s="43">
        <f>BS17/BQ17*100</f>
        <v>58.078257134266366</v>
      </c>
      <c r="BV17" s="43">
        <f t="shared" ref="BV17:DB17" si="48">SUM(BV10:BV16)</f>
        <v>254687</v>
      </c>
      <c r="BW17" s="43">
        <f t="shared" si="48"/>
        <v>191015.25</v>
      </c>
      <c r="BX17" s="43">
        <f t="shared" si="48"/>
        <v>143256.01550000001</v>
      </c>
      <c r="BY17" s="43">
        <f t="shared" si="48"/>
        <v>52046.400000000001</v>
      </c>
      <c r="BZ17" s="43">
        <f t="shared" si="48"/>
        <v>39034.800000000003</v>
      </c>
      <c r="CA17" s="43">
        <f t="shared" si="48"/>
        <v>19658.724999999999</v>
      </c>
      <c r="CB17" s="43">
        <f t="shared" si="48"/>
        <v>5200</v>
      </c>
      <c r="CC17" s="43">
        <f t="shared" si="48"/>
        <v>3900</v>
      </c>
      <c r="CD17" s="43">
        <f t="shared" si="48"/>
        <v>1754.742</v>
      </c>
      <c r="CE17" s="43">
        <f t="shared" si="48"/>
        <v>32954.9</v>
      </c>
      <c r="CF17" s="43">
        <f t="shared" si="48"/>
        <v>24716.174999999999</v>
      </c>
      <c r="CG17" s="43">
        <f t="shared" si="48"/>
        <v>35635.631199999996</v>
      </c>
      <c r="CH17" s="43">
        <f t="shared" si="48"/>
        <v>0</v>
      </c>
      <c r="CI17" s="43">
        <f t="shared" si="48"/>
        <v>0</v>
      </c>
      <c r="CJ17" s="43">
        <f t="shared" si="48"/>
        <v>0</v>
      </c>
      <c r="CK17" s="43">
        <f t="shared" si="48"/>
        <v>15361.8</v>
      </c>
      <c r="CL17" s="43">
        <f t="shared" si="48"/>
        <v>11521.35</v>
      </c>
      <c r="CM17" s="43">
        <f t="shared" si="48"/>
        <v>8640.42</v>
      </c>
      <c r="CN17" s="43">
        <f t="shared" si="48"/>
        <v>0</v>
      </c>
      <c r="CO17" s="43">
        <f t="shared" si="48"/>
        <v>0</v>
      </c>
      <c r="CP17" s="43">
        <f t="shared" si="48"/>
        <v>1222.326</v>
      </c>
      <c r="CQ17" s="43">
        <f t="shared" si="48"/>
        <v>479319.47</v>
      </c>
      <c r="CR17" s="43">
        <f t="shared" si="48"/>
        <v>359489.60249999998</v>
      </c>
      <c r="CS17" s="43">
        <f t="shared" si="48"/>
        <v>274728.67420000001</v>
      </c>
      <c r="CT17" s="43">
        <f t="shared" si="48"/>
        <v>232420.17</v>
      </c>
      <c r="CU17" s="43">
        <f t="shared" si="48"/>
        <v>174315.1275</v>
      </c>
      <c r="CV17" s="43">
        <f t="shared" si="48"/>
        <v>115210.8762</v>
      </c>
      <c r="CW17" s="53">
        <f t="shared" si="36"/>
        <v>66.093446881137723</v>
      </c>
      <c r="CX17" s="28">
        <f t="shared" si="48"/>
        <v>13900</v>
      </c>
      <c r="CY17" s="28">
        <f t="shared" si="48"/>
        <v>10425</v>
      </c>
      <c r="CZ17" s="28">
        <f t="shared" si="48"/>
        <v>50328.684099999999</v>
      </c>
      <c r="DA17" s="28">
        <f t="shared" si="48"/>
        <v>3666.1</v>
      </c>
      <c r="DB17" s="28">
        <f t="shared" si="48"/>
        <v>2749.5749999999998</v>
      </c>
      <c r="DC17" s="28">
        <f t="shared" ref="DC17:EG17" si="49">SUM(DC10:DC16)</f>
        <v>7739.9637999999995</v>
      </c>
      <c r="DD17" s="28">
        <f t="shared" si="49"/>
        <v>20000</v>
      </c>
      <c r="DE17" s="28">
        <f>SUM(DE10:DE16)</f>
        <v>15000</v>
      </c>
      <c r="DF17" s="28">
        <f t="shared" si="49"/>
        <v>8795.09</v>
      </c>
      <c r="DG17" s="28">
        <f t="shared" si="49"/>
        <v>869803.80900000001</v>
      </c>
      <c r="DH17" s="28">
        <f>SUM(DH10:DH16)</f>
        <v>652352.85674999992</v>
      </c>
      <c r="DI17" s="28">
        <f t="shared" si="49"/>
        <v>859576.76100000006</v>
      </c>
      <c r="DJ17" s="28">
        <f t="shared" si="49"/>
        <v>0</v>
      </c>
      <c r="DK17" s="28">
        <f t="shared" si="49"/>
        <v>10696327.208999999</v>
      </c>
      <c r="DL17" s="28">
        <f>SUM(DL10:DL16)</f>
        <v>8022245.406750001</v>
      </c>
      <c r="DM17" s="28">
        <f t="shared" si="49"/>
        <v>8015443.1926000006</v>
      </c>
      <c r="DN17" s="28">
        <f t="shared" si="49"/>
        <v>112000</v>
      </c>
      <c r="DO17" s="28">
        <f>SUM(DO10:DO16)</f>
        <v>84000</v>
      </c>
      <c r="DP17" s="28">
        <f t="shared" si="49"/>
        <v>450</v>
      </c>
      <c r="DQ17" s="28">
        <f t="shared" si="49"/>
        <v>3923754.9186</v>
      </c>
      <c r="DR17" s="28">
        <f>SUM(DR10:DR16)</f>
        <v>2942816.1889499999</v>
      </c>
      <c r="DS17" s="28">
        <f t="shared" si="49"/>
        <v>1196142.0549999999</v>
      </c>
      <c r="DT17" s="28">
        <f t="shared" si="49"/>
        <v>0</v>
      </c>
      <c r="DU17" s="28">
        <f>SUM(DU10:DU16)</f>
        <v>0</v>
      </c>
      <c r="DV17" s="28">
        <f t="shared" si="49"/>
        <v>0</v>
      </c>
      <c r="DW17" s="28">
        <f t="shared" si="49"/>
        <v>5000</v>
      </c>
      <c r="DX17" s="28">
        <f>SUM(DX10:DX16)</f>
        <v>3750</v>
      </c>
      <c r="DY17" s="28">
        <f t="shared" si="49"/>
        <v>1105</v>
      </c>
      <c r="DZ17" s="28">
        <f t="shared" si="49"/>
        <v>0</v>
      </c>
      <c r="EA17" s="28">
        <f>SUM(EA10:EA16)</f>
        <v>0</v>
      </c>
      <c r="EB17" s="28">
        <f t="shared" si="49"/>
        <v>0</v>
      </c>
      <c r="EC17" s="28">
        <f t="shared" si="49"/>
        <v>1736874.0490000001</v>
      </c>
      <c r="ED17" s="28">
        <f>SUM(ED10:ED16)</f>
        <v>1302655.53675</v>
      </c>
      <c r="EE17" s="28">
        <f t="shared" si="49"/>
        <v>825664.85309999995</v>
      </c>
      <c r="EF17" s="28">
        <f t="shared" si="49"/>
        <v>0</v>
      </c>
      <c r="EG17" s="28">
        <f t="shared" si="49"/>
        <v>5777628.9676000001</v>
      </c>
      <c r="EH17" s="28">
        <f>SUM(EH10:EH16)</f>
        <v>4333221.7256999994</v>
      </c>
      <c r="EI17" s="28">
        <f>SUM(EI10:EI16)</f>
        <v>2023361.9081000001</v>
      </c>
      <c r="EJ17" s="29"/>
      <c r="EK17" s="72"/>
      <c r="EL17" s="72"/>
      <c r="EM17" s="72"/>
      <c r="EN17" s="72"/>
      <c r="EO17" s="72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</row>
    <row r="18" spans="1:255" s="45" customFormat="1" x14ac:dyDescent="0.3">
      <c r="A18" s="46"/>
      <c r="B18" s="47"/>
      <c r="C18" s="29"/>
      <c r="D18" s="29"/>
      <c r="E18" s="29"/>
      <c r="F18" s="29"/>
      <c r="G18" s="29"/>
      <c r="H18" s="29"/>
      <c r="I18" s="48"/>
      <c r="J18" s="29"/>
      <c r="K18" s="29"/>
      <c r="L18" s="29"/>
      <c r="M18" s="29"/>
      <c r="N18" s="29"/>
      <c r="O18" s="48"/>
      <c r="P18" s="29"/>
      <c r="Q18" s="29"/>
      <c r="R18" s="29"/>
      <c r="S18" s="29"/>
      <c r="T18" s="49"/>
      <c r="U18" s="29"/>
      <c r="V18" s="29"/>
      <c r="W18" s="29"/>
      <c r="X18" s="29"/>
      <c r="Y18" s="49"/>
      <c r="Z18" s="29"/>
      <c r="AA18" s="29"/>
      <c r="AB18" s="29"/>
      <c r="AC18" s="29"/>
      <c r="AD18" s="49"/>
      <c r="AE18" s="29"/>
      <c r="AF18" s="29"/>
      <c r="AG18" s="29"/>
      <c r="AH18" s="48"/>
      <c r="AI18" s="49"/>
      <c r="AJ18" s="29"/>
      <c r="AK18" s="29"/>
      <c r="AL18" s="29"/>
      <c r="AM18" s="29"/>
      <c r="AN18" s="49"/>
      <c r="AO18" s="29"/>
      <c r="AP18" s="29"/>
      <c r="AQ18" s="29"/>
      <c r="AR18" s="29"/>
      <c r="AS18" s="49"/>
      <c r="AT18" s="29"/>
      <c r="AU18" s="29"/>
      <c r="AV18" s="29"/>
      <c r="AW18" s="29"/>
      <c r="AX18" s="4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4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73"/>
      <c r="EL18" s="73"/>
      <c r="EM18" s="73"/>
      <c r="EN18" s="73"/>
      <c r="EO18" s="73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4"/>
      <c r="IU18" s="44"/>
    </row>
    <row r="19" spans="1:255" s="45" customFormat="1" x14ac:dyDescent="0.3">
      <c r="E19" s="66"/>
      <c r="G19" s="66"/>
      <c r="EK19" s="74"/>
      <c r="EL19" s="74"/>
      <c r="EM19" s="74"/>
      <c r="EN19" s="74"/>
      <c r="EO19" s="74"/>
    </row>
    <row r="20" spans="1:255" s="45" customFormat="1" x14ac:dyDescent="0.3">
      <c r="EK20" s="74"/>
      <c r="EL20" s="74"/>
      <c r="EM20" s="74"/>
      <c r="EN20" s="74"/>
      <c r="EO20" s="74"/>
    </row>
    <row r="21" spans="1:255" s="45" customFormat="1" x14ac:dyDescent="0.3">
      <c r="EK21" s="74"/>
      <c r="EL21" s="74"/>
      <c r="EM21" s="74"/>
      <c r="EN21" s="74"/>
      <c r="EO21" s="74"/>
    </row>
    <row r="22" spans="1:255" s="45" customFormat="1" x14ac:dyDescent="0.3">
      <c r="EK22" s="74"/>
      <c r="EL22" s="74"/>
      <c r="EM22" s="74"/>
      <c r="EN22" s="74"/>
      <c r="EO22" s="74"/>
    </row>
    <row r="23" spans="1:255" s="45" customFormat="1" x14ac:dyDescent="0.3">
      <c r="EK23" s="74"/>
      <c r="EL23" s="74"/>
      <c r="EM23" s="74"/>
      <c r="EN23" s="74"/>
      <c r="EO23" s="74"/>
    </row>
    <row r="24" spans="1:255" s="45" customFormat="1" x14ac:dyDescent="0.3">
      <c r="EK24" s="74"/>
      <c r="EL24" s="74"/>
      <c r="EM24" s="74"/>
      <c r="EN24" s="74"/>
      <c r="EO24" s="74"/>
    </row>
    <row r="25" spans="1:255" s="45" customFormat="1" x14ac:dyDescent="0.3">
      <c r="EK25" s="74"/>
      <c r="EL25" s="74"/>
      <c r="EM25" s="74"/>
      <c r="EN25" s="74"/>
      <c r="EO25" s="74"/>
    </row>
    <row r="26" spans="1:255" s="45" customFormat="1" x14ac:dyDescent="0.3">
      <c r="EK26" s="74"/>
      <c r="EL26" s="74"/>
      <c r="EM26" s="74"/>
      <c r="EN26" s="74"/>
      <c r="EO26" s="74"/>
    </row>
    <row r="27" spans="1:255" s="45" customFormat="1" x14ac:dyDescent="0.3">
      <c r="EK27" s="74"/>
      <c r="EL27" s="74"/>
      <c r="EM27" s="74"/>
      <c r="EN27" s="74"/>
      <c r="EO27" s="74"/>
    </row>
    <row r="28" spans="1:255" s="45" customFormat="1" x14ac:dyDescent="0.3">
      <c r="EK28" s="74"/>
      <c r="EL28" s="74"/>
      <c r="EM28" s="74"/>
      <c r="EN28" s="74"/>
      <c r="EO28" s="74"/>
    </row>
    <row r="29" spans="1:255" s="45" customFormat="1" x14ac:dyDescent="0.3">
      <c r="EK29" s="74"/>
      <c r="EL29" s="74"/>
      <c r="EM29" s="74"/>
      <c r="EN29" s="74"/>
      <c r="EO29" s="74"/>
    </row>
    <row r="30" spans="1:255" s="45" customFormat="1" x14ac:dyDescent="0.3">
      <c r="EK30" s="74"/>
      <c r="EL30" s="74"/>
      <c r="EM30" s="74"/>
      <c r="EN30" s="74"/>
      <c r="EO30" s="74"/>
    </row>
    <row r="31" spans="1:255" s="45" customFormat="1" x14ac:dyDescent="0.3">
      <c r="EK31" s="74"/>
      <c r="EL31" s="74"/>
      <c r="EM31" s="74"/>
      <c r="EN31" s="74"/>
      <c r="EO31" s="74"/>
    </row>
    <row r="32" spans="1:255" s="45" customFormat="1" x14ac:dyDescent="0.3">
      <c r="EK32" s="74"/>
      <c r="EL32" s="74"/>
      <c r="EM32" s="74"/>
      <c r="EN32" s="74"/>
      <c r="EO32" s="74"/>
    </row>
    <row r="33" spans="141:145" s="45" customFormat="1" x14ac:dyDescent="0.3">
      <c r="EK33" s="74"/>
      <c r="EL33" s="74"/>
      <c r="EM33" s="74"/>
      <c r="EN33" s="74"/>
      <c r="EO33" s="74"/>
    </row>
    <row r="34" spans="141:145" s="45" customFormat="1" x14ac:dyDescent="0.3">
      <c r="EK34" s="74"/>
      <c r="EL34" s="74"/>
      <c r="EM34" s="74"/>
      <c r="EN34" s="74"/>
      <c r="EO34" s="74"/>
    </row>
    <row r="35" spans="141:145" s="45" customFormat="1" x14ac:dyDescent="0.3">
      <c r="EK35" s="74"/>
      <c r="EL35" s="74"/>
      <c r="EM35" s="74"/>
      <c r="EN35" s="74"/>
      <c r="EO35" s="74"/>
    </row>
    <row r="36" spans="141:145" s="45" customFormat="1" x14ac:dyDescent="0.3">
      <c r="EK36" s="74"/>
      <c r="EL36" s="74"/>
      <c r="EM36" s="74"/>
      <c r="EN36" s="74"/>
      <c r="EO36" s="74"/>
    </row>
    <row r="37" spans="141:145" s="45" customFormat="1" x14ac:dyDescent="0.3">
      <c r="EK37" s="74"/>
      <c r="EL37" s="74"/>
      <c r="EM37" s="74"/>
      <c r="EN37" s="74"/>
      <c r="EO37" s="74"/>
    </row>
    <row r="38" spans="141:145" s="45" customFormat="1" x14ac:dyDescent="0.3">
      <c r="EK38" s="74"/>
      <c r="EL38" s="74"/>
      <c r="EM38" s="74"/>
      <c r="EN38" s="74"/>
      <c r="EO38" s="74"/>
    </row>
    <row r="39" spans="141:145" s="45" customFormat="1" x14ac:dyDescent="0.3">
      <c r="EK39" s="74"/>
      <c r="EL39" s="74"/>
      <c r="EM39" s="74"/>
      <c r="EN39" s="74"/>
      <c r="EO39" s="74"/>
    </row>
    <row r="40" spans="141:145" s="45" customFormat="1" x14ac:dyDescent="0.3">
      <c r="EK40" s="74"/>
      <c r="EL40" s="74"/>
      <c r="EM40" s="74"/>
      <c r="EN40" s="74"/>
      <c r="EO40" s="74"/>
    </row>
    <row r="41" spans="141:145" s="45" customFormat="1" x14ac:dyDescent="0.3">
      <c r="EK41" s="74"/>
      <c r="EL41" s="74"/>
      <c r="EM41" s="74"/>
      <c r="EN41" s="74"/>
      <c r="EO41" s="74"/>
    </row>
    <row r="42" spans="141:145" s="45" customFormat="1" x14ac:dyDescent="0.3">
      <c r="EK42" s="74"/>
      <c r="EL42" s="74"/>
      <c r="EM42" s="74"/>
      <c r="EN42" s="74"/>
      <c r="EO42" s="74"/>
    </row>
    <row r="43" spans="141:145" s="45" customFormat="1" x14ac:dyDescent="0.3">
      <c r="EK43" s="74"/>
      <c r="EL43" s="74"/>
      <c r="EM43" s="74"/>
      <c r="EN43" s="74"/>
      <c r="EO43" s="74"/>
    </row>
    <row r="44" spans="141:145" s="45" customFormat="1" x14ac:dyDescent="0.3">
      <c r="EK44" s="74"/>
      <c r="EL44" s="74"/>
      <c r="EM44" s="74"/>
      <c r="EN44" s="74"/>
      <c r="EO44" s="74"/>
    </row>
    <row r="45" spans="141:145" s="45" customFormat="1" x14ac:dyDescent="0.3">
      <c r="EK45" s="74"/>
      <c r="EL45" s="74"/>
      <c r="EM45" s="74"/>
      <c r="EN45" s="74"/>
      <c r="EO45" s="74"/>
    </row>
    <row r="46" spans="141:145" s="45" customFormat="1" x14ac:dyDescent="0.3">
      <c r="EK46" s="74"/>
      <c r="EL46" s="74"/>
      <c r="EM46" s="74"/>
      <c r="EN46" s="74"/>
      <c r="EO46" s="74"/>
    </row>
    <row r="47" spans="141:145" s="45" customFormat="1" x14ac:dyDescent="0.3">
      <c r="EK47" s="74"/>
      <c r="EL47" s="74"/>
      <c r="EM47" s="74"/>
      <c r="EN47" s="74"/>
      <c r="EO47" s="74"/>
    </row>
    <row r="48" spans="141:145" s="45" customFormat="1" x14ac:dyDescent="0.3">
      <c r="EK48" s="74"/>
      <c r="EL48" s="74"/>
      <c r="EM48" s="74"/>
      <c r="EN48" s="74"/>
      <c r="EO48" s="74"/>
    </row>
    <row r="49" spans="141:145" s="45" customFormat="1" x14ac:dyDescent="0.3">
      <c r="EK49" s="74"/>
      <c r="EL49" s="74"/>
      <c r="EM49" s="74"/>
      <c r="EN49" s="74"/>
      <c r="EO49" s="74"/>
    </row>
    <row r="50" spans="141:145" s="45" customFormat="1" x14ac:dyDescent="0.3">
      <c r="EK50" s="74"/>
      <c r="EL50" s="74"/>
      <c r="EM50" s="74"/>
      <c r="EN50" s="74"/>
      <c r="EO50" s="74"/>
    </row>
    <row r="51" spans="141:145" s="45" customFormat="1" x14ac:dyDescent="0.3">
      <c r="EK51" s="74"/>
      <c r="EL51" s="74"/>
      <c r="EM51" s="74"/>
      <c r="EN51" s="74"/>
      <c r="EO51" s="74"/>
    </row>
    <row r="52" spans="141:145" s="45" customFormat="1" x14ac:dyDescent="0.3">
      <c r="EK52" s="74"/>
      <c r="EL52" s="74"/>
      <c r="EM52" s="74"/>
      <c r="EN52" s="74"/>
      <c r="EO52" s="74"/>
    </row>
    <row r="53" spans="141:145" s="45" customFormat="1" x14ac:dyDescent="0.3">
      <c r="EK53" s="74"/>
      <c r="EL53" s="74"/>
      <c r="EM53" s="74"/>
      <c r="EN53" s="74"/>
      <c r="EO53" s="74"/>
    </row>
    <row r="54" spans="141:145" s="45" customFormat="1" x14ac:dyDescent="0.3">
      <c r="EK54" s="74"/>
      <c r="EL54" s="74"/>
      <c r="EM54" s="74"/>
      <c r="EN54" s="74"/>
      <c r="EO54" s="74"/>
    </row>
    <row r="55" spans="141:145" s="45" customFormat="1" x14ac:dyDescent="0.3">
      <c r="EK55" s="74"/>
      <c r="EL55" s="74"/>
      <c r="EM55" s="74"/>
      <c r="EN55" s="74"/>
      <c r="EO55" s="74"/>
    </row>
    <row r="56" spans="141:145" s="45" customFormat="1" x14ac:dyDescent="0.3">
      <c r="EK56" s="74"/>
      <c r="EL56" s="74"/>
      <c r="EM56" s="74"/>
      <c r="EN56" s="74"/>
      <c r="EO56" s="74"/>
    </row>
    <row r="57" spans="141:145" s="45" customFormat="1" x14ac:dyDescent="0.3">
      <c r="EK57" s="74"/>
      <c r="EL57" s="74"/>
      <c r="EM57" s="74"/>
      <c r="EN57" s="74"/>
      <c r="EO57" s="74"/>
    </row>
    <row r="58" spans="141:145" s="45" customFormat="1" x14ac:dyDescent="0.3">
      <c r="EK58" s="74"/>
      <c r="EL58" s="74"/>
      <c r="EM58" s="74"/>
      <c r="EN58" s="74"/>
      <c r="EO58" s="74"/>
    </row>
    <row r="59" spans="141:145" s="45" customFormat="1" x14ac:dyDescent="0.3">
      <c r="EK59" s="74"/>
      <c r="EL59" s="74"/>
      <c r="EM59" s="74"/>
      <c r="EN59" s="74"/>
      <c r="EO59" s="74"/>
    </row>
    <row r="60" spans="141:145" s="45" customFormat="1" x14ac:dyDescent="0.3">
      <c r="EK60" s="74"/>
      <c r="EL60" s="74"/>
      <c r="EM60" s="74"/>
      <c r="EN60" s="74"/>
      <c r="EO60" s="74"/>
    </row>
    <row r="61" spans="141:145" s="45" customFormat="1" x14ac:dyDescent="0.3">
      <c r="EK61" s="74"/>
      <c r="EL61" s="74"/>
      <c r="EM61" s="74"/>
      <c r="EN61" s="74"/>
      <c r="EO61" s="74"/>
    </row>
    <row r="62" spans="141:145" s="45" customFormat="1" x14ac:dyDescent="0.3">
      <c r="EK62" s="74"/>
      <c r="EL62" s="74"/>
      <c r="EM62" s="74"/>
      <c r="EN62" s="74"/>
      <c r="EO62" s="74"/>
    </row>
    <row r="63" spans="141:145" s="45" customFormat="1" x14ac:dyDescent="0.3">
      <c r="EK63" s="74"/>
      <c r="EL63" s="74"/>
      <c r="EM63" s="74"/>
      <c r="EN63" s="74"/>
      <c r="EO63" s="74"/>
    </row>
    <row r="64" spans="141:145" s="45" customFormat="1" x14ac:dyDescent="0.3">
      <c r="EK64" s="74"/>
      <c r="EL64" s="74"/>
      <c r="EM64" s="74"/>
      <c r="EN64" s="74"/>
      <c r="EO64" s="74"/>
    </row>
    <row r="65" spans="141:145" s="45" customFormat="1" x14ac:dyDescent="0.3">
      <c r="EK65" s="74"/>
      <c r="EL65" s="74"/>
      <c r="EM65" s="74"/>
      <c r="EN65" s="74"/>
      <c r="EO65" s="74"/>
    </row>
    <row r="66" spans="141:145" s="45" customFormat="1" x14ac:dyDescent="0.3">
      <c r="EK66" s="74"/>
      <c r="EL66" s="74"/>
      <c r="EM66" s="74"/>
      <c r="EN66" s="74"/>
      <c r="EO66" s="74"/>
    </row>
    <row r="67" spans="141:145" s="45" customFormat="1" x14ac:dyDescent="0.3">
      <c r="EK67" s="74"/>
      <c r="EL67" s="74"/>
      <c r="EM67" s="74"/>
      <c r="EN67" s="74"/>
      <c r="EO67" s="74"/>
    </row>
    <row r="68" spans="141:145" s="45" customFormat="1" x14ac:dyDescent="0.3">
      <c r="EK68" s="74"/>
      <c r="EL68" s="74"/>
      <c r="EM68" s="74"/>
      <c r="EN68" s="74"/>
      <c r="EO68" s="74"/>
    </row>
    <row r="69" spans="141:145" s="45" customFormat="1" x14ac:dyDescent="0.3">
      <c r="EK69" s="74"/>
      <c r="EL69" s="74"/>
      <c r="EM69" s="74"/>
      <c r="EN69" s="74"/>
      <c r="EO69" s="74"/>
    </row>
    <row r="70" spans="141:145" s="45" customFormat="1" x14ac:dyDescent="0.3">
      <c r="EK70" s="74"/>
      <c r="EL70" s="74"/>
      <c r="EM70" s="74"/>
      <c r="EN70" s="74"/>
      <c r="EO70" s="74"/>
    </row>
    <row r="71" spans="141:145" s="45" customFormat="1" x14ac:dyDescent="0.3">
      <c r="EK71" s="74"/>
      <c r="EL71" s="74"/>
      <c r="EM71" s="74"/>
      <c r="EN71" s="74"/>
      <c r="EO71" s="74"/>
    </row>
    <row r="72" spans="141:145" s="45" customFormat="1" x14ac:dyDescent="0.3">
      <c r="EK72" s="74"/>
      <c r="EL72" s="74"/>
      <c r="EM72" s="74"/>
      <c r="EN72" s="74"/>
      <c r="EO72" s="74"/>
    </row>
    <row r="73" spans="141:145" s="45" customFormat="1" x14ac:dyDescent="0.3">
      <c r="EK73" s="74"/>
      <c r="EL73" s="74"/>
      <c r="EM73" s="74"/>
      <c r="EN73" s="74"/>
      <c r="EO73" s="74"/>
    </row>
    <row r="74" spans="141:145" s="45" customFormat="1" x14ac:dyDescent="0.3">
      <c r="EK74" s="74"/>
      <c r="EL74" s="74"/>
      <c r="EM74" s="74"/>
      <c r="EN74" s="74"/>
      <c r="EO74" s="74"/>
    </row>
    <row r="75" spans="141:145" s="45" customFormat="1" x14ac:dyDescent="0.3">
      <c r="EK75" s="74"/>
      <c r="EL75" s="74"/>
      <c r="EM75" s="74"/>
      <c r="EN75" s="74"/>
      <c r="EO75" s="74"/>
    </row>
    <row r="76" spans="141:145" s="45" customFormat="1" x14ac:dyDescent="0.3">
      <c r="EK76" s="74"/>
      <c r="EL76" s="74"/>
      <c r="EM76" s="74"/>
      <c r="EN76" s="74"/>
      <c r="EO76" s="74"/>
    </row>
    <row r="77" spans="141:145" s="45" customFormat="1" x14ac:dyDescent="0.3">
      <c r="EK77" s="74"/>
      <c r="EL77" s="74"/>
      <c r="EM77" s="74"/>
      <c r="EN77" s="74"/>
      <c r="EO77" s="74"/>
    </row>
    <row r="78" spans="141:145" s="45" customFormat="1" x14ac:dyDescent="0.3">
      <c r="EK78" s="74"/>
      <c r="EL78" s="74"/>
      <c r="EM78" s="74"/>
      <c r="EN78" s="74"/>
      <c r="EO78" s="74"/>
    </row>
    <row r="79" spans="141:145" s="45" customFormat="1" x14ac:dyDescent="0.3">
      <c r="EK79" s="74"/>
      <c r="EL79" s="74"/>
      <c r="EM79" s="74"/>
      <c r="EN79" s="74"/>
      <c r="EO79" s="74"/>
    </row>
    <row r="80" spans="141:145" s="45" customFormat="1" x14ac:dyDescent="0.3">
      <c r="EK80" s="74"/>
      <c r="EL80" s="74"/>
      <c r="EM80" s="74"/>
      <c r="EN80" s="74"/>
      <c r="EO80" s="74"/>
    </row>
    <row r="81" spans="141:145" s="45" customFormat="1" x14ac:dyDescent="0.3">
      <c r="EK81" s="74"/>
      <c r="EL81" s="74"/>
      <c r="EM81" s="74"/>
      <c r="EN81" s="74"/>
      <c r="EO81" s="74"/>
    </row>
    <row r="82" spans="141:145" s="45" customFormat="1" x14ac:dyDescent="0.3">
      <c r="EK82" s="74"/>
      <c r="EL82" s="74"/>
      <c r="EM82" s="74"/>
      <c r="EN82" s="74"/>
      <c r="EO82" s="74"/>
    </row>
    <row r="83" spans="141:145" s="45" customFormat="1" x14ac:dyDescent="0.3">
      <c r="EK83" s="74"/>
      <c r="EL83" s="74"/>
      <c r="EM83" s="74"/>
      <c r="EN83" s="74"/>
      <c r="EO83" s="74"/>
    </row>
    <row r="84" spans="141:145" s="45" customFormat="1" x14ac:dyDescent="0.3">
      <c r="EK84" s="74"/>
      <c r="EL84" s="74"/>
      <c r="EM84" s="74"/>
      <c r="EN84" s="74"/>
      <c r="EO84" s="74"/>
    </row>
    <row r="85" spans="141:145" s="45" customFormat="1" x14ac:dyDescent="0.3">
      <c r="EK85" s="74"/>
      <c r="EL85" s="74"/>
      <c r="EM85" s="74"/>
      <c r="EN85" s="74"/>
      <c r="EO85" s="74"/>
    </row>
    <row r="86" spans="141:145" s="45" customFormat="1" x14ac:dyDescent="0.3">
      <c r="EK86" s="74"/>
      <c r="EL86" s="74"/>
      <c r="EM86" s="74"/>
      <c r="EN86" s="74"/>
      <c r="EO86" s="74"/>
    </row>
    <row r="87" spans="141:145" s="45" customFormat="1" x14ac:dyDescent="0.3">
      <c r="EK87" s="74"/>
      <c r="EL87" s="74"/>
      <c r="EM87" s="74"/>
      <c r="EN87" s="74"/>
      <c r="EO87" s="74"/>
    </row>
    <row r="88" spans="141:145" s="45" customFormat="1" x14ac:dyDescent="0.3">
      <c r="EK88" s="74"/>
      <c r="EL88" s="74"/>
      <c r="EM88" s="74"/>
      <c r="EN88" s="74"/>
      <c r="EO88" s="74"/>
    </row>
    <row r="89" spans="141:145" s="45" customFormat="1" x14ac:dyDescent="0.3">
      <c r="EK89" s="74"/>
      <c r="EL89" s="74"/>
      <c r="EM89" s="74"/>
      <c r="EN89" s="74"/>
      <c r="EO89" s="74"/>
    </row>
    <row r="90" spans="141:145" s="45" customFormat="1" x14ac:dyDescent="0.3">
      <c r="EK90" s="74"/>
      <c r="EL90" s="74"/>
      <c r="EM90" s="74"/>
      <c r="EN90" s="74"/>
      <c r="EO90" s="74"/>
    </row>
    <row r="91" spans="141:145" s="45" customFormat="1" x14ac:dyDescent="0.3">
      <c r="EK91" s="74"/>
      <c r="EL91" s="74"/>
      <c r="EM91" s="74"/>
      <c r="EN91" s="74"/>
      <c r="EO91" s="74"/>
    </row>
    <row r="92" spans="141:145" s="45" customFormat="1" x14ac:dyDescent="0.3">
      <c r="EK92" s="74"/>
      <c r="EL92" s="74"/>
      <c r="EM92" s="74"/>
      <c r="EN92" s="74"/>
      <c r="EO92" s="74"/>
    </row>
    <row r="93" spans="141:145" s="45" customFormat="1" x14ac:dyDescent="0.3">
      <c r="EK93" s="74"/>
      <c r="EL93" s="74"/>
      <c r="EM93" s="74"/>
      <c r="EN93" s="74"/>
      <c r="EO93" s="74"/>
    </row>
    <row r="94" spans="141:145" s="45" customFormat="1" x14ac:dyDescent="0.3">
      <c r="EK94" s="74"/>
      <c r="EL94" s="74"/>
      <c r="EM94" s="74"/>
      <c r="EN94" s="74"/>
      <c r="EO94" s="74"/>
    </row>
    <row r="95" spans="141:145" s="45" customFormat="1" x14ac:dyDescent="0.3">
      <c r="EK95" s="74"/>
      <c r="EL95" s="74"/>
      <c r="EM95" s="74"/>
      <c r="EN95" s="74"/>
      <c r="EO95" s="74"/>
    </row>
    <row r="96" spans="141:145" s="45" customFormat="1" x14ac:dyDescent="0.3">
      <c r="EK96" s="74"/>
      <c r="EL96" s="74"/>
      <c r="EM96" s="74"/>
      <c r="EN96" s="74"/>
      <c r="EO96" s="74"/>
    </row>
    <row r="97" spans="141:145" s="45" customFormat="1" x14ac:dyDescent="0.3">
      <c r="EK97" s="74"/>
      <c r="EL97" s="74"/>
      <c r="EM97" s="74"/>
      <c r="EN97" s="74"/>
      <c r="EO97" s="74"/>
    </row>
    <row r="98" spans="141:145" s="45" customFormat="1" x14ac:dyDescent="0.3">
      <c r="EK98" s="74"/>
      <c r="EL98" s="74"/>
      <c r="EM98" s="74"/>
      <c r="EN98" s="74"/>
      <c r="EO98" s="74"/>
    </row>
    <row r="99" spans="141:145" s="45" customFormat="1" x14ac:dyDescent="0.3">
      <c r="EK99" s="74"/>
      <c r="EL99" s="74"/>
      <c r="EM99" s="74"/>
      <c r="EN99" s="74"/>
      <c r="EO99" s="74"/>
    </row>
    <row r="100" spans="141:145" s="45" customFormat="1" x14ac:dyDescent="0.3">
      <c r="EK100" s="74"/>
      <c r="EL100" s="74"/>
      <c r="EM100" s="74"/>
      <c r="EN100" s="74"/>
      <c r="EO100" s="74"/>
    </row>
    <row r="101" spans="141:145" s="45" customFormat="1" x14ac:dyDescent="0.3">
      <c r="EK101" s="74"/>
      <c r="EL101" s="74"/>
      <c r="EM101" s="74"/>
      <c r="EN101" s="74"/>
      <c r="EO101" s="74"/>
    </row>
    <row r="102" spans="141:145" s="45" customFormat="1" x14ac:dyDescent="0.3">
      <c r="EK102" s="74"/>
      <c r="EL102" s="74"/>
      <c r="EM102" s="74"/>
      <c r="EN102" s="74"/>
      <c r="EO102" s="74"/>
    </row>
    <row r="103" spans="141:145" s="45" customFormat="1" x14ac:dyDescent="0.3">
      <c r="EK103" s="74"/>
      <c r="EL103" s="74"/>
      <c r="EM103" s="74"/>
      <c r="EN103" s="74"/>
      <c r="EO103" s="74"/>
    </row>
    <row r="104" spans="141:145" s="45" customFormat="1" x14ac:dyDescent="0.3">
      <c r="EK104" s="74"/>
      <c r="EL104" s="74"/>
      <c r="EM104" s="74"/>
      <c r="EN104" s="74"/>
      <c r="EO104" s="74"/>
    </row>
    <row r="105" spans="141:145" s="45" customFormat="1" x14ac:dyDescent="0.3">
      <c r="EK105" s="74"/>
      <c r="EL105" s="74"/>
      <c r="EM105" s="74"/>
      <c r="EN105" s="74"/>
      <c r="EO105" s="74"/>
    </row>
    <row r="106" spans="141:145" s="45" customFormat="1" x14ac:dyDescent="0.3">
      <c r="EK106" s="74"/>
      <c r="EL106" s="74"/>
      <c r="EM106" s="74"/>
      <c r="EN106" s="74"/>
      <c r="EO106" s="74"/>
    </row>
    <row r="107" spans="141:145" s="45" customFormat="1" x14ac:dyDescent="0.3">
      <c r="EK107" s="74"/>
      <c r="EL107" s="74"/>
      <c r="EM107" s="74"/>
      <c r="EN107" s="74"/>
      <c r="EO107" s="74"/>
    </row>
    <row r="108" spans="141:145" s="45" customFormat="1" x14ac:dyDescent="0.3">
      <c r="EK108" s="74"/>
      <c r="EL108" s="74"/>
      <c r="EM108" s="74"/>
      <c r="EN108" s="74"/>
      <c r="EO108" s="74"/>
    </row>
  </sheetData>
  <protectedRanges>
    <protectedRange sqref="AB12:AB14" name="Range4_1_1_1_2_1_1_2_1_1_1_1_1_1_1_1_1_1_1_1_1_1_1_1_1_1_1_1"/>
    <protectedRange sqref="AL12:AL14" name="Range4_2_1_1_2_1_1_2_1_1_1_1_1_1_1_1_1_1_1_1_1_1_1_1_1_1_1_1"/>
    <protectedRange sqref="AV12:AV15" name="Range4_4_1_1_2_1_1_2_1_1_1_1_1_1_1_1_1_1_1_1_1_1_1_1_1_1_1_1"/>
    <protectedRange sqref="BX13" name="Range5_1_1_1_2_1_1_2_1_1_1_1_1_1_1_1_1_1_1_1_1_1_1_1_1_1_1_1_1"/>
    <protectedRange sqref="BX14 CA13:CA15" name="Range5_2_1_1_2_1_1_2_1_1_1_1_1_1_1_1_1_1_1_1_1_1_1_1_1_1_1_1"/>
    <protectedRange sqref="BX10" name="Range5_1_1_1_2_1_1_1_1_1_1_1_1_1_1_1_1_1_1_1_1_1_1_1_1_1_1"/>
    <protectedRange sqref="CA10" name="Range5_2_1_1_2_1_1_1_1_1_1_1_1_1_1_1_1_1_1_1_1_1_1_1_1_1_1"/>
    <protectedRange sqref="DJ10" name="Range5_3_1_1_1_1_1_1_1_1_1_1"/>
    <protectedRange sqref="DJ12" name="Range5_8_1_1_1_1_1_1_1_1_1_1_1"/>
    <protectedRange sqref="DJ13" name="Range5_11_1_1_1_1_1_1_1_1_1_1"/>
    <protectedRange sqref="DJ14" name="Range5_12_1_1_1_1_1_1_1_1_1_1_1"/>
    <protectedRange sqref="DJ15" name="Range5_14_1_1_1_1_1_1_1_1_1_1"/>
    <protectedRange sqref="AL10" name="Range4_2_1_1_2_1_1_1_1_1_1_1_1_1_1"/>
    <protectedRange sqref="C10:D14" name="Range1_1"/>
    <protectedRange sqref="B10:B14" name="Range1_1_1_1"/>
    <protectedRange sqref="AJ10:AJ14" name="Range4_1_1"/>
    <protectedRange sqref="AO10:AO14" name="Range4_1_2"/>
    <protectedRange sqref="AQ10:AQ14" name="Range4_1_3"/>
    <protectedRange sqref="BA10:BA14" name="Range4_1_4"/>
    <protectedRange sqref="BE10:BE14" name="Range4_1_5"/>
    <protectedRange sqref="BM10:BM14 BK10:BK14" name="Range4_1_6"/>
    <protectedRange sqref="BN10:BN14" name="Range4_1_7"/>
    <protectedRange sqref="BP10:BP14" name="Range4_1_8"/>
    <protectedRange sqref="CD10:CD14" name="Range5_1"/>
    <protectedRange sqref="CE10:CE14" name="Range5_1_1"/>
    <protectedRange sqref="CG10:CG14" name="Range5_1_2"/>
    <protectedRange sqref="CH10:CH14" name="Range5_1_3"/>
    <protectedRange sqref="CJ10:CJ14" name="Range5_1_4"/>
    <protectedRange sqref="CK10:CK14" name="Range5_1_5"/>
    <protectedRange sqref="CM10:CM14" name="Range5_1_6"/>
    <protectedRange sqref="CN10:CN14" name="Range5_1_7"/>
    <protectedRange sqref="CP10:CP14" name="Range5_1_8"/>
    <protectedRange sqref="CQ10:CQ14" name="Range5_1_9"/>
    <protectedRange sqref="CS10:CS14" name="Range5_1_10"/>
    <protectedRange sqref="CT10:CT14" name="Range5_1_11"/>
    <protectedRange sqref="CV10:CW10 CV11:CV14 CW11:CW17" name="Range5_1_12"/>
    <protectedRange sqref="CZ10:CZ14" name="Range5_1_13"/>
    <protectedRange sqref="DA10:DA14" name="Range5_1_14"/>
    <protectedRange sqref="DC10:DC14" name="Range5_1_15"/>
    <protectedRange sqref="DD10:DD14" name="Range5_1_16"/>
    <protectedRange sqref="DF10:DF14" name="Range5_1_17"/>
    <protectedRange sqref="DG10:DG14" name="Range5_1_18"/>
    <protectedRange sqref="DI10:DI14" name="Range5_1_19"/>
    <protectedRange sqref="DN11:DN14" name="Range5_1_20"/>
    <protectedRange sqref="DP10:DP14 DS10:DS14" name="Range6_1"/>
    <protectedRange sqref="DQ10:DQ14" name="Range6_1_1"/>
    <protectedRange sqref="DW10:DW14" name="Range5_1_23"/>
    <protectedRange sqref="DY10:DY14" name="Range5_1_24"/>
    <protectedRange sqref="EC10:EC14" name="Range6_1_3"/>
    <protectedRange sqref="EE10:EE14" name="Range6_1_4"/>
  </protectedRanges>
  <mergeCells count="162">
    <mergeCell ref="ED7:ED8"/>
    <mergeCell ref="EF7:EF8"/>
    <mergeCell ref="EG7:EG8"/>
    <mergeCell ref="EH7:EH8"/>
    <mergeCell ref="DU7:DU8"/>
    <mergeCell ref="DW7:DW8"/>
    <mergeCell ref="DX7:DX8"/>
    <mergeCell ref="DZ7:DZ8"/>
    <mergeCell ref="EA7:EA8"/>
    <mergeCell ref="EC7:EC8"/>
    <mergeCell ref="DL7:DL8"/>
    <mergeCell ref="DN7:DN8"/>
    <mergeCell ref="DO7:DO8"/>
    <mergeCell ref="DQ7:DQ8"/>
    <mergeCell ref="DR7:DR8"/>
    <mergeCell ref="DT7:DT8"/>
    <mergeCell ref="DD7:DD8"/>
    <mergeCell ref="DE7:DE8"/>
    <mergeCell ref="DG7:DG8"/>
    <mergeCell ref="DH7:DH8"/>
    <mergeCell ref="DJ7:DJ8"/>
    <mergeCell ref="DK7:DK8"/>
    <mergeCell ref="CV7:CV8"/>
    <mergeCell ref="CW7:CW8"/>
    <mergeCell ref="CX7:CX8"/>
    <mergeCell ref="CY7:CY8"/>
    <mergeCell ref="DA7:DA8"/>
    <mergeCell ref="DB7:DB8"/>
    <mergeCell ref="CO7:CO8"/>
    <mergeCell ref="CQ7:CQ8"/>
    <mergeCell ref="CR7:CR8"/>
    <mergeCell ref="CS7:CS8"/>
    <mergeCell ref="CT7:CT8"/>
    <mergeCell ref="CU7:CU8"/>
    <mergeCell ref="CF7:CF8"/>
    <mergeCell ref="CH7:CH8"/>
    <mergeCell ref="CI7:CI8"/>
    <mergeCell ref="CK7:CK8"/>
    <mergeCell ref="CL7:CL8"/>
    <mergeCell ref="CN7:CN8"/>
    <mergeCell ref="BW7:BW8"/>
    <mergeCell ref="BY7:BY8"/>
    <mergeCell ref="BZ7:BZ8"/>
    <mergeCell ref="CB7:CB8"/>
    <mergeCell ref="CC7:CC8"/>
    <mergeCell ref="CE7:CE8"/>
    <mergeCell ref="BQ7:BQ8"/>
    <mergeCell ref="BR7:BR8"/>
    <mergeCell ref="BS7:BS8"/>
    <mergeCell ref="BT7:BT8"/>
    <mergeCell ref="BU7:BU8"/>
    <mergeCell ref="BV7:BV8"/>
    <mergeCell ref="BH7:BH8"/>
    <mergeCell ref="BI7:BI8"/>
    <mergeCell ref="BK7:BK8"/>
    <mergeCell ref="BL7:BL8"/>
    <mergeCell ref="BN7:BN8"/>
    <mergeCell ref="BO7:BO8"/>
    <mergeCell ref="AY7:AY8"/>
    <mergeCell ref="AZ7:AZ8"/>
    <mergeCell ref="BB7:BB8"/>
    <mergeCell ref="BC7:BC8"/>
    <mergeCell ref="BE7:BE8"/>
    <mergeCell ref="BF7:BF8"/>
    <mergeCell ref="AP7:AP8"/>
    <mergeCell ref="AQ7:AQ8"/>
    <mergeCell ref="AR7:AR8"/>
    <mergeCell ref="AT7:AT8"/>
    <mergeCell ref="AU7:AU8"/>
    <mergeCell ref="AV7:AX7"/>
    <mergeCell ref="AJ7:AJ8"/>
    <mergeCell ref="AK7:AK8"/>
    <mergeCell ref="AL7:AL8"/>
    <mergeCell ref="AM7:AM8"/>
    <mergeCell ref="AO7:AO8"/>
    <mergeCell ref="AC7:AC8"/>
    <mergeCell ref="AD7:AD8"/>
    <mergeCell ref="AE7:AE8"/>
    <mergeCell ref="AF7:AF8"/>
    <mergeCell ref="AG7:AG8"/>
    <mergeCell ref="AH7:AH8"/>
    <mergeCell ref="AA7:AA8"/>
    <mergeCell ref="AB7:AB8"/>
    <mergeCell ref="Q7:Q8"/>
    <mergeCell ref="R7:R8"/>
    <mergeCell ref="S7:S8"/>
    <mergeCell ref="T7:T8"/>
    <mergeCell ref="U7:U8"/>
    <mergeCell ref="V7:V8"/>
    <mergeCell ref="AI7:AI8"/>
    <mergeCell ref="BV6:BX6"/>
    <mergeCell ref="DT5:DV6"/>
    <mergeCell ref="DW5:EE5"/>
    <mergeCell ref="P6:T6"/>
    <mergeCell ref="U6:Y6"/>
    <mergeCell ref="Z6:AD6"/>
    <mergeCell ref="K7:K8"/>
    <mergeCell ref="L7:L8"/>
    <mergeCell ref="M7:M8"/>
    <mergeCell ref="N7:N8"/>
    <mergeCell ref="O7:O8"/>
    <mergeCell ref="P7:P8"/>
    <mergeCell ref="DQ6:DS6"/>
    <mergeCell ref="DW6:DY6"/>
    <mergeCell ref="DZ6:EB6"/>
    <mergeCell ref="AE6:AI6"/>
    <mergeCell ref="AJ6:AN6"/>
    <mergeCell ref="AO6:AS6"/>
    <mergeCell ref="AT6:AX6"/>
    <mergeCell ref="AY6:BA6"/>
    <mergeCell ref="W7:W8"/>
    <mergeCell ref="X7:X8"/>
    <mergeCell ref="Y7:Y8"/>
    <mergeCell ref="Z7:Z8"/>
    <mergeCell ref="DG5:DI6"/>
    <mergeCell ref="DN5:DS5"/>
    <mergeCell ref="CQ6:CS6"/>
    <mergeCell ref="CT6:CW6"/>
    <mergeCell ref="CX6:CZ6"/>
    <mergeCell ref="DN6:DP6"/>
    <mergeCell ref="EC6:EE6"/>
    <mergeCell ref="E7:E8"/>
    <mergeCell ref="F7:F8"/>
    <mergeCell ref="G7:G8"/>
    <mergeCell ref="H7:H8"/>
    <mergeCell ref="I7:I8"/>
    <mergeCell ref="J7:J8"/>
    <mergeCell ref="BY6:CA6"/>
    <mergeCell ref="CB6:CD6"/>
    <mergeCell ref="CE6:CG6"/>
    <mergeCell ref="CH6:CJ6"/>
    <mergeCell ref="CK6:CM6"/>
    <mergeCell ref="CN6:CP6"/>
    <mergeCell ref="BB6:BD6"/>
    <mergeCell ref="BE6:BG6"/>
    <mergeCell ref="BH6:BJ6"/>
    <mergeCell ref="BK6:BM6"/>
    <mergeCell ref="BQ6:BU6"/>
    <mergeCell ref="A1:EI1"/>
    <mergeCell ref="A2:EI2"/>
    <mergeCell ref="L3:P3"/>
    <mergeCell ref="CU3:CV3"/>
    <mergeCell ref="A4:A8"/>
    <mergeCell ref="B4:B8"/>
    <mergeCell ref="C4:C8"/>
    <mergeCell ref="D4:D8"/>
    <mergeCell ref="E4:I6"/>
    <mergeCell ref="J4:O6"/>
    <mergeCell ref="P4:DI4"/>
    <mergeCell ref="DJ4:DJ6"/>
    <mergeCell ref="DK4:DM6"/>
    <mergeCell ref="DN4:EE4"/>
    <mergeCell ref="EF4:EF6"/>
    <mergeCell ref="EG4:EI6"/>
    <mergeCell ref="P5:BA5"/>
    <mergeCell ref="BB5:BM5"/>
    <mergeCell ref="BN5:BP6"/>
    <mergeCell ref="BQ5:CG5"/>
    <mergeCell ref="CH5:CP5"/>
    <mergeCell ref="CQ5:CZ5"/>
    <mergeCell ref="DA5:DC6"/>
    <mergeCell ref="DD5:DF6"/>
  </mergeCells>
  <pageMargins left="0" right="0" top="0.15748031496062992" bottom="0" header="0.31496062992125984" footer="0.31496062992125984"/>
  <pageSetup paperSize="9" scale="3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ԳԵՂԱՐՔՈՒՆԻՔԻ (9 ամիս) </vt:lpstr>
      <vt:lpstr>ԳԵՂԱՐՔՈՒՆԻՔԻ (9 ամիս)  (2)</vt:lpstr>
      <vt:lpstr>ԳԵՂԱՐՔՈՒՆԻՔԻ (9 ամիս)  (3)</vt:lpstr>
      <vt:lpstr>'ԳԵՂԱՐՔՈՒՆԻՔԻ (9 ամիս) 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https:/mul2-mta.gov.am/tasks/1169690/oneclick/Ekamut.xlsx?token=44544693d5e87c5bb71ee7c17b8c7857</cp:keywords>
  <cp:lastModifiedBy/>
  <dcterms:created xsi:type="dcterms:W3CDTF">2006-09-28T05:33:49Z</dcterms:created>
  <dcterms:modified xsi:type="dcterms:W3CDTF">2023-10-24T07:22:21Z</dcterms:modified>
</cp:coreProperties>
</file>