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1" i="2" l="1"/>
  <c r="BE11" i="2"/>
  <c r="BI18" i="2"/>
  <c r="BJ18" i="2"/>
  <c r="BK18" i="2"/>
  <c r="BL18" i="2"/>
  <c r="H15" i="2" l="1"/>
  <c r="G15" i="2" l="1"/>
  <c r="G11" i="2" l="1"/>
  <c r="H11" i="2" l="1"/>
  <c r="H14" i="2" l="1"/>
  <c r="G14" i="2"/>
  <c r="E14" i="2"/>
  <c r="BN18" i="2"/>
  <c r="BM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14" i="2" l="1"/>
  <c r="DQ17" i="1"/>
  <c r="DP17" i="1"/>
  <c r="DO17" i="1"/>
  <c r="DN17" i="1"/>
  <c r="DM17" i="1"/>
  <c r="DL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H17" i="1" s="1"/>
  <c r="K17" i="1"/>
  <c r="J17" i="1"/>
  <c r="G17" i="1" l="1"/>
  <c r="F17" i="1"/>
  <c r="F11" i="1"/>
  <c r="G11" i="1"/>
  <c r="H11" i="1"/>
  <c r="I11" i="1"/>
  <c r="DJ11" i="1"/>
  <c r="DK11" i="1"/>
  <c r="D11" i="1" l="1"/>
  <c r="E11" i="1"/>
  <c r="E13" i="2"/>
  <c r="F13" i="2"/>
  <c r="G13" i="2"/>
  <c r="H13" i="2"/>
  <c r="AR12" i="2"/>
  <c r="C13" i="2" l="1"/>
  <c r="D13" i="2"/>
  <c r="AR18" i="2" l="1"/>
  <c r="AQ18" i="2"/>
  <c r="H18" i="2"/>
  <c r="G18" i="2"/>
  <c r="F18" i="2"/>
  <c r="E18" i="2"/>
  <c r="AR17" i="2"/>
  <c r="AQ17" i="2"/>
  <c r="H17" i="2"/>
  <c r="G17" i="2"/>
  <c r="F17" i="2"/>
  <c r="E17" i="2"/>
  <c r="AR16" i="2"/>
  <c r="AQ16" i="2"/>
  <c r="H16" i="2"/>
  <c r="G16" i="2"/>
  <c r="F16" i="2"/>
  <c r="E16" i="2"/>
  <c r="AR11" i="2"/>
  <c r="AQ11" i="2"/>
  <c r="F11" i="2"/>
  <c r="E11" i="2"/>
  <c r="AR15" i="2"/>
  <c r="AQ15" i="2"/>
  <c r="F15" i="2"/>
  <c r="E15" i="2"/>
  <c r="AR14" i="2"/>
  <c r="AQ14" i="2"/>
  <c r="F14" i="2"/>
  <c r="AR13" i="2"/>
  <c r="AQ13" i="2"/>
  <c r="AQ12" i="2"/>
  <c r="H12" i="2"/>
  <c r="G12" i="2"/>
  <c r="F12" i="2"/>
  <c r="E12" i="2"/>
  <c r="DK17" i="1"/>
  <c r="DJ17" i="1"/>
  <c r="I17" i="1"/>
  <c r="DK16" i="1"/>
  <c r="DJ16" i="1"/>
  <c r="I16" i="1"/>
  <c r="H16" i="1"/>
  <c r="G16" i="1"/>
  <c r="F16" i="1"/>
  <c r="DK15" i="1"/>
  <c r="DJ15" i="1"/>
  <c r="I15" i="1"/>
  <c r="H15" i="1"/>
  <c r="G15" i="1"/>
  <c r="F15" i="1"/>
  <c r="DK10" i="1"/>
  <c r="DJ10" i="1"/>
  <c r="I10" i="1"/>
  <c r="H10" i="1"/>
  <c r="G10" i="1"/>
  <c r="F10" i="1"/>
  <c r="DK14" i="1"/>
  <c r="DJ14" i="1"/>
  <c r="I14" i="1"/>
  <c r="H14" i="1"/>
  <c r="G14" i="1"/>
  <c r="F14" i="1"/>
  <c r="DK13" i="1"/>
  <c r="DJ13" i="1"/>
  <c r="I13" i="1"/>
  <c r="H13" i="1"/>
  <c r="G13" i="1"/>
  <c r="F13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7" i="2" l="1"/>
  <c r="C16" i="2"/>
  <c r="D18" i="2"/>
  <c r="C15" i="2"/>
  <c r="D15" i="2"/>
  <c r="D16" i="2"/>
  <c r="C12" i="2"/>
  <c r="C11" i="2"/>
  <c r="C18" i="2"/>
  <c r="D12" i="2"/>
  <c r="D14" i="2"/>
  <c r="D11" i="2"/>
  <c r="D17" i="2"/>
  <c r="E13" i="1"/>
  <c r="D12" i="1"/>
  <c r="D10" i="1"/>
  <c r="D15" i="1"/>
  <c r="E12" i="1"/>
  <c r="E10" i="1"/>
  <c r="D16" i="1"/>
  <c r="D17" i="1"/>
  <c r="D13" i="1"/>
  <c r="D14" i="1"/>
  <c r="E16" i="1"/>
  <c r="E17" i="1"/>
  <c r="E14" i="1"/>
  <c r="E15" i="1"/>
</calcChain>
</file>

<file path=xl/sharedStrings.xml><?xml version="1.0" encoding="utf-8"?>
<sst xmlns="http://schemas.openxmlformats.org/spreadsheetml/2006/main" count="340" uniqueCount="87">
  <si>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</si>
  <si>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</si>
  <si>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</si>
  <si>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</si>
  <si>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</si>
  <si>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</si>
  <si>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</si>
  <si>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</si>
  <si>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</si>
  <si>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</si>
  <si>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</si>
  <si>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</si>
  <si>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</si>
  <si>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</si>
  <si>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</si>
  <si>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</si>
  <si>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</si>
  <si>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</si>
  <si>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</si>
  <si>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</si>
  <si>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</si>
  <si>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</si>
  <si>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</si>
  <si>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</si>
  <si>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</si>
  <si>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</si>
  <si>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</si>
  <si>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</si>
  <si>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</si>
  <si>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</si>
  <si>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</si>
  <si>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</si>
  <si>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</si>
  <si>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</si>
  <si>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</si>
  <si>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</si>
  <si>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</si>
  <si>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</si>
  <si>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</si>
  <si>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</si>
  <si>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</si>
  <si>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</si>
  <si>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</si>
  <si>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</si>
  <si>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</si>
  <si>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</si>
  <si>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</si>
  <si>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</si>
  <si>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</si>
  <si>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</si>
  <si>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</si>
  <si>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</si>
  <si>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</si>
  <si>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</si>
  <si>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</si>
  <si>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</si>
  <si>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</si>
  <si>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</si>
  <si>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</si>
  <si>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</si>
  <si>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</si>
  <si>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</si>
  <si>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</si>
  <si>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</si>
  <si>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</si>
  <si>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</si>
  <si>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</si>
  <si>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</si>
  <si>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</si>
  <si>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</si>
  <si>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</si>
  <si>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</si>
  <si>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</si>
  <si>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</si>
  <si>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</si>
  <si>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</si>
  <si>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</si>
  <si>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</si>
  <si>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</si>
  <si>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</si>
  <si>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</si>
  <si>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</si>
  <si>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Ք. Մարտունի</t>
  </si>
  <si>
    <t>Ք.  Սևան</t>
  </si>
  <si>
    <t>հազ. ՀՀ դրամ</t>
  </si>
  <si>
    <t xml:space="preserve">"ՀՀ Գեղարքունիքի մարզի համայնքների  բյուջեների ծախսերը 
( ծախսերը ըստ տնտեսագիտական դասակարգման) 2023 թվական մարտի 31-ի դրությամբ"  </t>
  </si>
  <si>
    <t xml:space="preserve">"ՀՀ Գեղարքունիքի մարզի համայնքների  բյուջեների ծախսերը 
( ծախսերը ըստ գործառնական դասակարգման) 2023 թվական մարտի 31-ի դրությամբ"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</si>
</sst>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4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3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9" fillId="11" borderId="2" xfId="1" applyNumberFormat="1" applyFont="1" applyFill="1" applyBorder="1" applyAlignment="1" applyProtection="1">
      <alignment horizontal="right" vertical="center"/>
    </xf>
    <xf numFmtId="165" fontId="9" fillId="11" borderId="2" xfId="0" applyNumberFormat="1" applyFont="1" applyFill="1" applyBorder="1" applyAlignment="1" applyProtection="1">
      <alignment vertical="center" wrapText="1"/>
    </xf>
    <xf numFmtId="165" fontId="9" fillId="0" borderId="2" xfId="0" applyNumberFormat="1" applyFont="1" applyFill="1" applyBorder="1" applyAlignment="1" applyProtection="1">
      <alignment vertical="center" wrapText="1"/>
    </xf>
    <xf numFmtId="20" fontId="1" fillId="0" borderId="0" xfId="0" applyNumberFormat="1" applyFont="1" applyProtection="1">
      <protection locked="0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/>
      <protection locked="0"/>
    </xf>
    <xf numFmtId="4" fontId="16" fillId="0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58"/>
  <sheetViews>
    <sheetView tabSelected="1" topLeftCell="B1" zoomScale="70" zoomScaleNormal="70" workbookViewId="0">
      <pane xSplit="2" ySplit="9" topLeftCell="D13" activePane="bottomRight" state="frozen"/>
      <selection activeCell="B1" sqref="B1"/>
      <selection pane="topRight" activeCell="D1" sqref="D1"/>
      <selection pane="bottomLeft" activeCell="B10" sqref="B10"/>
      <selection pane="bottomRight" activeCell="B21" sqref="A21:XFD21"/>
    </sheetView>
  </sheetViews>
  <sheetFormatPr defaultRowHeight="17.25"/>
  <cols>
    <col min="1" max="1" width="1" style="1" hidden="1" customWidth="1"/>
    <col min="2" max="2" width="4.5703125" style="1" customWidth="1"/>
    <col min="3" max="3" width="2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3.140625" style="1" customWidth="1"/>
    <col min="8" max="8" width="13.5703125" style="1" customWidth="1"/>
    <col min="9" max="9" width="12.28515625" style="1" customWidth="1"/>
    <col min="10" max="10" width="13" style="1" customWidth="1"/>
    <col min="11" max="11" width="12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12.28515625" style="1" customWidth="1"/>
    <col min="20" max="20" width="13.5703125" style="1" customWidth="1"/>
    <col min="21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2.28515625" style="1" customWidth="1"/>
    <col min="34" max="34" width="11.42578125" style="1" customWidth="1"/>
    <col min="35" max="35" width="9.5703125" style="1" customWidth="1"/>
    <col min="36" max="36" width="10.28515625" style="1" customWidth="1"/>
    <col min="37" max="37" width="10.7109375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5" width="13.42578125" style="1" customWidth="1"/>
    <col min="46" max="47" width="10.5703125" style="1" customWidth="1"/>
    <col min="48" max="48" width="12.28515625" style="1" customWidth="1"/>
    <col min="49" max="49" width="12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10" style="1" bestFit="1" customWidth="1"/>
    <col min="64" max="64" width="12.140625" style="1" bestFit="1" customWidth="1"/>
    <col min="65" max="65" width="10" style="1" bestFit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9" style="1" bestFit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12" style="1" bestFit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5" width="10.85546875" style="1" customWidth="1"/>
    <col min="116" max="116" width="12.140625" style="1" bestFit="1" customWidth="1"/>
    <col min="117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21.7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33" customHeight="1">
      <c r="B2" s="72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</row>
    <row r="3" spans="1:122" ht="28.5" customHeigh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4"/>
      <c r="AC3" s="5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50" t="s">
        <v>84</v>
      </c>
      <c r="DQ3" s="50"/>
    </row>
    <row r="4" spans="1:122" s="7" customFormat="1" ht="12.75" customHeight="1">
      <c r="B4" s="55" t="s">
        <v>0</v>
      </c>
      <c r="C4" s="56" t="s">
        <v>1</v>
      </c>
      <c r="D4" s="51" t="s">
        <v>2</v>
      </c>
      <c r="E4" s="52"/>
      <c r="F4" s="52"/>
      <c r="G4" s="52"/>
      <c r="H4" s="52"/>
      <c r="I4" s="57"/>
      <c r="J4" s="64" t="s">
        <v>3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6"/>
    </row>
    <row r="5" spans="1:122" s="7" customFormat="1" ht="15.75" customHeight="1">
      <c r="B5" s="55"/>
      <c r="C5" s="56"/>
      <c r="D5" s="58"/>
      <c r="E5" s="59"/>
      <c r="F5" s="59"/>
      <c r="G5" s="59"/>
      <c r="H5" s="59"/>
      <c r="I5" s="60"/>
      <c r="J5" s="51" t="s">
        <v>4</v>
      </c>
      <c r="K5" s="52"/>
      <c r="L5" s="52"/>
      <c r="M5" s="52"/>
      <c r="N5" s="67" t="s">
        <v>5</v>
      </c>
      <c r="O5" s="68"/>
      <c r="P5" s="68"/>
      <c r="Q5" s="68"/>
      <c r="R5" s="68"/>
      <c r="S5" s="68"/>
      <c r="T5" s="68"/>
      <c r="U5" s="69"/>
      <c r="V5" s="51" t="s">
        <v>6</v>
      </c>
      <c r="W5" s="52"/>
      <c r="X5" s="52"/>
      <c r="Y5" s="57"/>
      <c r="Z5" s="51" t="s">
        <v>7</v>
      </c>
      <c r="AA5" s="52"/>
      <c r="AB5" s="52"/>
      <c r="AC5" s="57"/>
      <c r="AD5" s="51" t="s">
        <v>8</v>
      </c>
      <c r="AE5" s="52"/>
      <c r="AF5" s="52"/>
      <c r="AG5" s="57"/>
      <c r="AH5" s="75" t="s">
        <v>3</v>
      </c>
      <c r="AI5" s="7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51" t="s">
        <v>9</v>
      </c>
      <c r="AY5" s="52"/>
      <c r="AZ5" s="52"/>
      <c r="BA5" s="57"/>
      <c r="BB5" s="10" t="s">
        <v>10</v>
      </c>
      <c r="BC5" s="10"/>
      <c r="BD5" s="10"/>
      <c r="BE5" s="10"/>
      <c r="BF5" s="10"/>
      <c r="BG5" s="10"/>
      <c r="BH5" s="10"/>
      <c r="BI5" s="10"/>
      <c r="BJ5" s="51" t="s">
        <v>11</v>
      </c>
      <c r="BK5" s="52"/>
      <c r="BL5" s="52"/>
      <c r="BM5" s="57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73"/>
      <c r="CC5" s="73"/>
      <c r="CD5" s="73"/>
      <c r="CE5" s="73"/>
      <c r="CF5" s="73"/>
      <c r="CG5" s="74"/>
      <c r="CH5" s="51" t="s">
        <v>13</v>
      </c>
      <c r="CI5" s="52"/>
      <c r="CJ5" s="52"/>
      <c r="CK5" s="57"/>
      <c r="CL5" s="51" t="s">
        <v>14</v>
      </c>
      <c r="CM5" s="52"/>
      <c r="CN5" s="52"/>
      <c r="CO5" s="57"/>
      <c r="CP5" s="12" t="s">
        <v>12</v>
      </c>
      <c r="CQ5" s="12"/>
      <c r="CR5" s="12"/>
      <c r="CS5" s="12"/>
      <c r="CT5" s="12"/>
      <c r="CU5" s="12"/>
      <c r="CV5" s="12"/>
      <c r="CW5" s="12"/>
      <c r="CX5" s="51" t="s">
        <v>15</v>
      </c>
      <c r="CY5" s="52"/>
      <c r="CZ5" s="52"/>
      <c r="DA5" s="57"/>
      <c r="DB5" s="13" t="s">
        <v>12</v>
      </c>
      <c r="DC5" s="13"/>
      <c r="DD5" s="13"/>
      <c r="DE5" s="13"/>
      <c r="DF5" s="51" t="s">
        <v>16</v>
      </c>
      <c r="DG5" s="52"/>
      <c r="DH5" s="52"/>
      <c r="DI5" s="57"/>
      <c r="DJ5" s="51" t="s">
        <v>17</v>
      </c>
      <c r="DK5" s="52"/>
      <c r="DL5" s="52"/>
      <c r="DM5" s="52"/>
      <c r="DN5" s="52"/>
      <c r="DO5" s="57"/>
      <c r="DP5" s="70" t="s">
        <v>18</v>
      </c>
      <c r="DQ5" s="70"/>
    </row>
    <row r="6" spans="1:122" s="7" customFormat="1" ht="57" customHeight="1">
      <c r="B6" s="55"/>
      <c r="C6" s="56"/>
      <c r="D6" s="61"/>
      <c r="E6" s="62"/>
      <c r="F6" s="62"/>
      <c r="G6" s="62"/>
      <c r="H6" s="62"/>
      <c r="I6" s="63"/>
      <c r="J6" s="58"/>
      <c r="K6" s="59"/>
      <c r="L6" s="59"/>
      <c r="M6" s="59"/>
      <c r="N6" s="51" t="s">
        <v>19</v>
      </c>
      <c r="O6" s="52"/>
      <c r="P6" s="52"/>
      <c r="Q6" s="52"/>
      <c r="R6" s="51" t="s">
        <v>20</v>
      </c>
      <c r="S6" s="52"/>
      <c r="T6" s="52"/>
      <c r="U6" s="52"/>
      <c r="V6" s="61"/>
      <c r="W6" s="62"/>
      <c r="X6" s="62"/>
      <c r="Y6" s="63"/>
      <c r="Z6" s="61"/>
      <c r="AA6" s="62"/>
      <c r="AB6" s="62"/>
      <c r="AC6" s="63"/>
      <c r="AD6" s="61"/>
      <c r="AE6" s="62"/>
      <c r="AF6" s="62"/>
      <c r="AG6" s="63"/>
      <c r="AH6" s="51" t="s">
        <v>21</v>
      </c>
      <c r="AI6" s="52"/>
      <c r="AJ6" s="52"/>
      <c r="AK6" s="52"/>
      <c r="AL6" s="51" t="s">
        <v>22</v>
      </c>
      <c r="AM6" s="52"/>
      <c r="AN6" s="52"/>
      <c r="AO6" s="52"/>
      <c r="AP6" s="51" t="s">
        <v>23</v>
      </c>
      <c r="AQ6" s="52"/>
      <c r="AR6" s="52"/>
      <c r="AS6" s="52"/>
      <c r="AT6" s="51" t="s">
        <v>24</v>
      </c>
      <c r="AU6" s="52"/>
      <c r="AV6" s="52"/>
      <c r="AW6" s="52"/>
      <c r="AX6" s="61"/>
      <c r="AY6" s="62"/>
      <c r="AZ6" s="62"/>
      <c r="BA6" s="63"/>
      <c r="BB6" s="71" t="s">
        <v>25</v>
      </c>
      <c r="BC6" s="71"/>
      <c r="BD6" s="71"/>
      <c r="BE6" s="71"/>
      <c r="BF6" s="76" t="s">
        <v>26</v>
      </c>
      <c r="BG6" s="77"/>
      <c r="BH6" s="77"/>
      <c r="BI6" s="78"/>
      <c r="BJ6" s="61"/>
      <c r="BK6" s="62"/>
      <c r="BL6" s="62"/>
      <c r="BM6" s="63"/>
      <c r="BN6" s="51" t="s">
        <v>27</v>
      </c>
      <c r="BO6" s="52"/>
      <c r="BP6" s="52"/>
      <c r="BQ6" s="52"/>
      <c r="BR6" s="51" t="s">
        <v>28</v>
      </c>
      <c r="BS6" s="52"/>
      <c r="BT6" s="52"/>
      <c r="BU6" s="52"/>
      <c r="BV6" s="71" t="s">
        <v>29</v>
      </c>
      <c r="BW6" s="71"/>
      <c r="BX6" s="71"/>
      <c r="BY6" s="71"/>
      <c r="BZ6" s="51" t="s">
        <v>30</v>
      </c>
      <c r="CA6" s="52"/>
      <c r="CB6" s="52"/>
      <c r="CC6" s="52"/>
      <c r="CD6" s="51" t="s">
        <v>31</v>
      </c>
      <c r="CE6" s="52"/>
      <c r="CF6" s="52"/>
      <c r="CG6" s="52"/>
      <c r="CH6" s="61"/>
      <c r="CI6" s="62"/>
      <c r="CJ6" s="62"/>
      <c r="CK6" s="63"/>
      <c r="CL6" s="61"/>
      <c r="CM6" s="62"/>
      <c r="CN6" s="62"/>
      <c r="CO6" s="63"/>
      <c r="CP6" s="71" t="s">
        <v>32</v>
      </c>
      <c r="CQ6" s="71"/>
      <c r="CR6" s="71"/>
      <c r="CS6" s="71"/>
      <c r="CT6" s="71" t="s">
        <v>33</v>
      </c>
      <c r="CU6" s="71"/>
      <c r="CV6" s="71"/>
      <c r="CW6" s="71"/>
      <c r="CX6" s="61"/>
      <c r="CY6" s="62"/>
      <c r="CZ6" s="62"/>
      <c r="DA6" s="63"/>
      <c r="DB6" s="51" t="s">
        <v>34</v>
      </c>
      <c r="DC6" s="52"/>
      <c r="DD6" s="52"/>
      <c r="DE6" s="57"/>
      <c r="DF6" s="61"/>
      <c r="DG6" s="62"/>
      <c r="DH6" s="62"/>
      <c r="DI6" s="63"/>
      <c r="DJ6" s="61"/>
      <c r="DK6" s="62"/>
      <c r="DL6" s="62"/>
      <c r="DM6" s="62"/>
      <c r="DN6" s="62"/>
      <c r="DO6" s="63"/>
      <c r="DP6" s="70"/>
      <c r="DQ6" s="70"/>
      <c r="DR6" s="14"/>
    </row>
    <row r="7" spans="1:122" s="7" customFormat="1" ht="40.5" customHeight="1">
      <c r="B7" s="55"/>
      <c r="C7" s="56"/>
      <c r="D7" s="80" t="s">
        <v>35</v>
      </c>
      <c r="E7" s="81"/>
      <c r="F7" s="79" t="s">
        <v>36</v>
      </c>
      <c r="G7" s="79"/>
      <c r="H7" s="79" t="s">
        <v>37</v>
      </c>
      <c r="I7" s="79"/>
      <c r="J7" s="79" t="s">
        <v>36</v>
      </c>
      <c r="K7" s="79"/>
      <c r="L7" s="79" t="s">
        <v>37</v>
      </c>
      <c r="M7" s="79"/>
      <c r="N7" s="79" t="s">
        <v>36</v>
      </c>
      <c r="O7" s="79"/>
      <c r="P7" s="79" t="s">
        <v>37</v>
      </c>
      <c r="Q7" s="79"/>
      <c r="R7" s="79" t="s">
        <v>36</v>
      </c>
      <c r="S7" s="79"/>
      <c r="T7" s="79" t="s">
        <v>37</v>
      </c>
      <c r="U7" s="79"/>
      <c r="V7" s="79" t="s">
        <v>36</v>
      </c>
      <c r="W7" s="79"/>
      <c r="X7" s="79" t="s">
        <v>37</v>
      </c>
      <c r="Y7" s="79"/>
      <c r="Z7" s="79" t="s">
        <v>36</v>
      </c>
      <c r="AA7" s="79"/>
      <c r="AB7" s="79" t="s">
        <v>37</v>
      </c>
      <c r="AC7" s="79"/>
      <c r="AD7" s="79" t="s">
        <v>36</v>
      </c>
      <c r="AE7" s="79"/>
      <c r="AF7" s="79" t="s">
        <v>37</v>
      </c>
      <c r="AG7" s="79"/>
      <c r="AH7" s="79" t="s">
        <v>36</v>
      </c>
      <c r="AI7" s="79"/>
      <c r="AJ7" s="79" t="s">
        <v>37</v>
      </c>
      <c r="AK7" s="79"/>
      <c r="AL7" s="79" t="s">
        <v>36</v>
      </c>
      <c r="AM7" s="79"/>
      <c r="AN7" s="79" t="s">
        <v>37</v>
      </c>
      <c r="AO7" s="79"/>
      <c r="AP7" s="79" t="s">
        <v>36</v>
      </c>
      <c r="AQ7" s="79"/>
      <c r="AR7" s="79" t="s">
        <v>37</v>
      </c>
      <c r="AS7" s="79"/>
      <c r="AT7" s="79" t="s">
        <v>36</v>
      </c>
      <c r="AU7" s="79"/>
      <c r="AV7" s="79" t="s">
        <v>37</v>
      </c>
      <c r="AW7" s="79"/>
      <c r="AX7" s="79" t="s">
        <v>36</v>
      </c>
      <c r="AY7" s="79"/>
      <c r="AZ7" s="79" t="s">
        <v>37</v>
      </c>
      <c r="BA7" s="79"/>
      <c r="BB7" s="79" t="s">
        <v>36</v>
      </c>
      <c r="BC7" s="79"/>
      <c r="BD7" s="79" t="s">
        <v>37</v>
      </c>
      <c r="BE7" s="79"/>
      <c r="BF7" s="79" t="s">
        <v>36</v>
      </c>
      <c r="BG7" s="79"/>
      <c r="BH7" s="79" t="s">
        <v>37</v>
      </c>
      <c r="BI7" s="79"/>
      <c r="BJ7" s="79" t="s">
        <v>36</v>
      </c>
      <c r="BK7" s="79"/>
      <c r="BL7" s="79" t="s">
        <v>37</v>
      </c>
      <c r="BM7" s="79"/>
      <c r="BN7" s="79" t="s">
        <v>36</v>
      </c>
      <c r="BO7" s="79"/>
      <c r="BP7" s="79" t="s">
        <v>37</v>
      </c>
      <c r="BQ7" s="79"/>
      <c r="BR7" s="79" t="s">
        <v>36</v>
      </c>
      <c r="BS7" s="79"/>
      <c r="BT7" s="79" t="s">
        <v>37</v>
      </c>
      <c r="BU7" s="79"/>
      <c r="BV7" s="79" t="s">
        <v>36</v>
      </c>
      <c r="BW7" s="79"/>
      <c r="BX7" s="79" t="s">
        <v>37</v>
      </c>
      <c r="BY7" s="79"/>
      <c r="BZ7" s="79" t="s">
        <v>36</v>
      </c>
      <c r="CA7" s="79"/>
      <c r="CB7" s="79" t="s">
        <v>37</v>
      </c>
      <c r="CC7" s="79"/>
      <c r="CD7" s="79" t="s">
        <v>36</v>
      </c>
      <c r="CE7" s="79"/>
      <c r="CF7" s="79" t="s">
        <v>37</v>
      </c>
      <c r="CG7" s="79"/>
      <c r="CH7" s="79" t="s">
        <v>36</v>
      </c>
      <c r="CI7" s="79"/>
      <c r="CJ7" s="79" t="s">
        <v>37</v>
      </c>
      <c r="CK7" s="79"/>
      <c r="CL7" s="79" t="s">
        <v>36</v>
      </c>
      <c r="CM7" s="79"/>
      <c r="CN7" s="79" t="s">
        <v>37</v>
      </c>
      <c r="CO7" s="79"/>
      <c r="CP7" s="79" t="s">
        <v>36</v>
      </c>
      <c r="CQ7" s="79"/>
      <c r="CR7" s="79" t="s">
        <v>37</v>
      </c>
      <c r="CS7" s="79"/>
      <c r="CT7" s="79" t="s">
        <v>36</v>
      </c>
      <c r="CU7" s="79"/>
      <c r="CV7" s="79" t="s">
        <v>37</v>
      </c>
      <c r="CW7" s="79"/>
      <c r="CX7" s="79" t="s">
        <v>36</v>
      </c>
      <c r="CY7" s="79"/>
      <c r="CZ7" s="79" t="s">
        <v>37</v>
      </c>
      <c r="DA7" s="79"/>
      <c r="DB7" s="79" t="s">
        <v>36</v>
      </c>
      <c r="DC7" s="79"/>
      <c r="DD7" s="79" t="s">
        <v>37</v>
      </c>
      <c r="DE7" s="79"/>
      <c r="DF7" s="79" t="s">
        <v>36</v>
      </c>
      <c r="DG7" s="79"/>
      <c r="DH7" s="79" t="s">
        <v>37</v>
      </c>
      <c r="DI7" s="79"/>
      <c r="DJ7" s="82" t="s">
        <v>38</v>
      </c>
      <c r="DK7" s="83"/>
      <c r="DL7" s="79" t="s">
        <v>36</v>
      </c>
      <c r="DM7" s="79"/>
      <c r="DN7" s="79" t="s">
        <v>37</v>
      </c>
      <c r="DO7" s="79"/>
      <c r="DP7" s="79" t="s">
        <v>37</v>
      </c>
      <c r="DQ7" s="79"/>
    </row>
    <row r="8" spans="1:122" s="7" customFormat="1" ht="32.25" customHeight="1">
      <c r="B8" s="55"/>
      <c r="C8" s="56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19" customFormat="1" ht="26.25" customHeight="1">
      <c r="B10" s="20">
        <v>1</v>
      </c>
      <c r="C10" s="41" t="s">
        <v>79</v>
      </c>
      <c r="D10" s="42">
        <f t="shared" ref="D10:D13" si="2">F10+H10-DP10</f>
        <v>4210478.8139000004</v>
      </c>
      <c r="E10" s="42">
        <f t="shared" ref="E10:E13" si="3">G10+I10-DQ10</f>
        <v>355009.89100000006</v>
      </c>
      <c r="F10" s="42">
        <f t="shared" ref="F10:F13" si="4">J10+V10+Z10+AD10+AX10+BJ10+CH10+CL10+CX10+DF10+DL10</f>
        <v>1973536.7</v>
      </c>
      <c r="G10" s="42">
        <f t="shared" ref="G10:G13" si="5">K10+W10+AA10+AE10+AY10+BK10+CI10+CM10+CY10+DG10+DM10</f>
        <v>320416.07660000003</v>
      </c>
      <c r="H10" s="42">
        <f t="shared" ref="H10:H13" si="6">L10+X10+AB10+AF10+AZ10+BL10+CJ10+CN10+CZ10+DH10+DN10</f>
        <v>2601649.4139</v>
      </c>
      <c r="I10" s="42">
        <f t="shared" ref="I10:I13" si="7">M10+Y10+AC10+AG10+BA10+BM10+CK10+CO10+DA10+DI10+DO10</f>
        <v>34593.814400000003</v>
      </c>
      <c r="J10" s="22">
        <v>675026.4</v>
      </c>
      <c r="K10" s="22">
        <v>136670.11410000001</v>
      </c>
      <c r="L10" s="22">
        <v>759000.01390000002</v>
      </c>
      <c r="M10" s="22">
        <v>21296.3344</v>
      </c>
      <c r="N10" s="22">
        <v>627026.4</v>
      </c>
      <c r="O10" s="22">
        <v>130899.50109999999</v>
      </c>
      <c r="P10" s="22">
        <v>165000.01389999999</v>
      </c>
      <c r="Q10" s="22">
        <v>1185.184</v>
      </c>
      <c r="R10" s="22">
        <v>48000</v>
      </c>
      <c r="S10" s="22">
        <v>5770.6130000000003</v>
      </c>
      <c r="T10" s="22">
        <v>594000</v>
      </c>
      <c r="U10" s="22">
        <v>20111.150399999999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266200.8</v>
      </c>
      <c r="AE10" s="22">
        <v>41206</v>
      </c>
      <c r="AF10" s="22">
        <v>1052649.3999999999</v>
      </c>
      <c r="AG10" s="22">
        <v>2343.48</v>
      </c>
      <c r="AH10" s="22">
        <v>0</v>
      </c>
      <c r="AI10" s="22">
        <v>0</v>
      </c>
      <c r="AJ10" s="22">
        <v>782000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266200.8</v>
      </c>
      <c r="AQ10" s="22">
        <v>41206</v>
      </c>
      <c r="AR10" s="22">
        <v>775000</v>
      </c>
      <c r="AS10" s="22">
        <v>2575</v>
      </c>
      <c r="AT10" s="22">
        <v>0</v>
      </c>
      <c r="AU10" s="22">
        <v>0</v>
      </c>
      <c r="AV10" s="22">
        <v>-504350.6</v>
      </c>
      <c r="AW10" s="22">
        <v>-231.52</v>
      </c>
      <c r="AX10" s="22">
        <v>22165.4</v>
      </c>
      <c r="AY10" s="22">
        <v>0</v>
      </c>
      <c r="AZ10" s="22">
        <v>0</v>
      </c>
      <c r="BA10" s="22">
        <v>0</v>
      </c>
      <c r="BB10" s="22">
        <v>22165.4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60000</v>
      </c>
      <c r="BK10" s="22">
        <v>17646.334500000001</v>
      </c>
      <c r="BL10" s="22">
        <v>640000</v>
      </c>
      <c r="BM10" s="22">
        <v>10164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520000</v>
      </c>
      <c r="BY10" s="22">
        <v>10164</v>
      </c>
      <c r="BZ10" s="22">
        <v>60000</v>
      </c>
      <c r="CA10" s="22">
        <v>17646.334500000001</v>
      </c>
      <c r="CB10" s="22">
        <v>120000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96773.2</v>
      </c>
      <c r="CM10" s="22">
        <v>22450.945</v>
      </c>
      <c r="CN10" s="22">
        <v>0</v>
      </c>
      <c r="CO10" s="22">
        <v>0</v>
      </c>
      <c r="CP10" s="22">
        <v>84773.2</v>
      </c>
      <c r="CQ10" s="22">
        <v>21520.744999999999</v>
      </c>
      <c r="CR10" s="22">
        <v>0</v>
      </c>
      <c r="CS10" s="22">
        <v>0</v>
      </c>
      <c r="CT10" s="22">
        <v>56004.2</v>
      </c>
      <c r="CU10" s="22">
        <v>14519.053</v>
      </c>
      <c r="CV10" s="22">
        <v>0</v>
      </c>
      <c r="CW10" s="22">
        <v>0</v>
      </c>
      <c r="CX10" s="22">
        <v>419263.6</v>
      </c>
      <c r="CY10" s="22">
        <v>100786.683</v>
      </c>
      <c r="CZ10" s="22">
        <v>150000</v>
      </c>
      <c r="DA10" s="22">
        <v>790</v>
      </c>
      <c r="DB10" s="22">
        <v>249730.2</v>
      </c>
      <c r="DC10" s="22">
        <v>56857.998</v>
      </c>
      <c r="DD10" s="22">
        <v>150000</v>
      </c>
      <c r="DE10" s="22">
        <v>790</v>
      </c>
      <c r="DF10" s="22">
        <v>39400</v>
      </c>
      <c r="DG10" s="22">
        <v>1656</v>
      </c>
      <c r="DH10" s="22">
        <v>0</v>
      </c>
      <c r="DI10" s="22">
        <v>0</v>
      </c>
      <c r="DJ10" s="42">
        <f t="shared" ref="DJ10:DK10" si="8">DL10+DN10-DP10</f>
        <v>30000</v>
      </c>
      <c r="DK10" s="42">
        <f t="shared" si="8"/>
        <v>0</v>
      </c>
      <c r="DL10" s="22">
        <v>394707.3</v>
      </c>
      <c r="DM10" s="22">
        <v>0</v>
      </c>
      <c r="DN10" s="22">
        <v>0</v>
      </c>
      <c r="DO10" s="22">
        <v>0</v>
      </c>
      <c r="DP10" s="22">
        <v>364707.3</v>
      </c>
      <c r="DQ10" s="22">
        <v>0</v>
      </c>
    </row>
    <row r="11" spans="1:122" s="19" customFormat="1" ht="26.25" customHeight="1">
      <c r="B11" s="20">
        <v>2</v>
      </c>
      <c r="C11" s="41" t="s">
        <v>80</v>
      </c>
      <c r="D11" s="42">
        <f t="shared" si="2"/>
        <v>2587995.0939999996</v>
      </c>
      <c r="E11" s="42">
        <f t="shared" si="3"/>
        <v>666825.63939999999</v>
      </c>
      <c r="F11" s="42">
        <f t="shared" si="4"/>
        <v>2229852.7999999998</v>
      </c>
      <c r="G11" s="42">
        <f t="shared" si="5"/>
        <v>320189.5454</v>
      </c>
      <c r="H11" s="42">
        <f t="shared" si="6"/>
        <v>799142.29399999999</v>
      </c>
      <c r="I11" s="42">
        <f t="shared" si="7"/>
        <v>408962.84899999999</v>
      </c>
      <c r="J11" s="22">
        <v>505043.9</v>
      </c>
      <c r="K11" s="22">
        <v>75836.109100000001</v>
      </c>
      <c r="L11" s="22">
        <v>137667.1</v>
      </c>
      <c r="M11" s="22">
        <v>34345.165999999997</v>
      </c>
      <c r="N11" s="22">
        <v>417513.9</v>
      </c>
      <c r="O11" s="22">
        <v>65841.500100000005</v>
      </c>
      <c r="P11" s="22">
        <v>90922.1</v>
      </c>
      <c r="Q11" s="22">
        <v>24981.666000000001</v>
      </c>
      <c r="R11" s="22">
        <v>82900</v>
      </c>
      <c r="S11" s="22">
        <v>9268.6090000000004</v>
      </c>
      <c r="T11" s="22">
        <v>46745</v>
      </c>
      <c r="U11" s="22">
        <v>9363.5</v>
      </c>
      <c r="V11" s="22">
        <v>1500</v>
      </c>
      <c r="W11" s="22">
        <v>0</v>
      </c>
      <c r="X11" s="22">
        <v>3000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68200</v>
      </c>
      <c r="AE11" s="22">
        <v>0</v>
      </c>
      <c r="AF11" s="22">
        <v>-147808.46900000001</v>
      </c>
      <c r="AG11" s="22">
        <v>20091.233</v>
      </c>
      <c r="AH11" s="22">
        <v>2500</v>
      </c>
      <c r="AI11" s="22">
        <v>0</v>
      </c>
      <c r="AJ11" s="22">
        <v>18544.400000000001</v>
      </c>
      <c r="AK11" s="22">
        <v>10516.299000000001</v>
      </c>
      <c r="AL11" s="22">
        <v>0</v>
      </c>
      <c r="AM11" s="22">
        <v>0</v>
      </c>
      <c r="AN11" s="22">
        <v>0</v>
      </c>
      <c r="AO11" s="22">
        <v>0</v>
      </c>
      <c r="AP11" s="22">
        <v>65700</v>
      </c>
      <c r="AQ11" s="22">
        <v>0</v>
      </c>
      <c r="AR11" s="22">
        <v>245243.3</v>
      </c>
      <c r="AS11" s="22">
        <v>16903.3</v>
      </c>
      <c r="AT11" s="22">
        <v>0</v>
      </c>
      <c r="AU11" s="22">
        <v>0</v>
      </c>
      <c r="AV11" s="22">
        <v>-411596.16899999999</v>
      </c>
      <c r="AW11" s="22">
        <v>-7328.366</v>
      </c>
      <c r="AX11" s="22">
        <v>219190</v>
      </c>
      <c r="AY11" s="22">
        <v>27648.916000000001</v>
      </c>
      <c r="AZ11" s="22">
        <v>0</v>
      </c>
      <c r="BA11" s="22">
        <v>0</v>
      </c>
      <c r="BB11" s="22">
        <v>196390</v>
      </c>
      <c r="BC11" s="22">
        <v>27648.916000000001</v>
      </c>
      <c r="BD11" s="22">
        <v>0</v>
      </c>
      <c r="BE11" s="22">
        <v>0</v>
      </c>
      <c r="BF11" s="22">
        <v>15000</v>
      </c>
      <c r="BG11" s="22">
        <v>0</v>
      </c>
      <c r="BH11" s="22">
        <v>0</v>
      </c>
      <c r="BI11" s="22">
        <v>0</v>
      </c>
      <c r="BJ11" s="22">
        <v>68385</v>
      </c>
      <c r="BK11" s="22">
        <v>18211.794300000001</v>
      </c>
      <c r="BL11" s="22">
        <v>77575.199999999997</v>
      </c>
      <c r="BM11" s="22">
        <v>26357.962</v>
      </c>
      <c r="BN11" s="22">
        <v>2000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16350</v>
      </c>
      <c r="BW11" s="22">
        <v>1561.1652999999999</v>
      </c>
      <c r="BX11" s="22">
        <v>1670</v>
      </c>
      <c r="BY11" s="22">
        <v>1650</v>
      </c>
      <c r="BZ11" s="22">
        <v>50035</v>
      </c>
      <c r="CA11" s="22">
        <v>16650.629000000001</v>
      </c>
      <c r="CB11" s="22">
        <v>75905.2</v>
      </c>
      <c r="CC11" s="22">
        <v>24707.962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126443</v>
      </c>
      <c r="CM11" s="22">
        <v>11888.9</v>
      </c>
      <c r="CN11" s="22">
        <v>532476.9</v>
      </c>
      <c r="CO11" s="22">
        <v>287876.32299999997</v>
      </c>
      <c r="CP11" s="22">
        <v>125043</v>
      </c>
      <c r="CQ11" s="22">
        <v>11888.9</v>
      </c>
      <c r="CR11" s="22">
        <v>15045.5</v>
      </c>
      <c r="CS11" s="22">
        <v>14677.5</v>
      </c>
      <c r="CT11" s="22">
        <v>68759</v>
      </c>
      <c r="CU11" s="22">
        <v>2975.4</v>
      </c>
      <c r="CV11" s="22">
        <v>368</v>
      </c>
      <c r="CW11" s="22">
        <v>0</v>
      </c>
      <c r="CX11" s="22">
        <v>784090.9</v>
      </c>
      <c r="CY11" s="22">
        <v>121197.071</v>
      </c>
      <c r="CZ11" s="22">
        <v>196231.56299999999</v>
      </c>
      <c r="DA11" s="22">
        <v>40292.165000000001</v>
      </c>
      <c r="DB11" s="22">
        <v>434709</v>
      </c>
      <c r="DC11" s="22">
        <v>64038.756999999998</v>
      </c>
      <c r="DD11" s="22">
        <v>189080.76300000001</v>
      </c>
      <c r="DE11" s="22">
        <v>37491.466</v>
      </c>
      <c r="DF11" s="22">
        <v>12000</v>
      </c>
      <c r="DG11" s="22">
        <v>3080</v>
      </c>
      <c r="DH11" s="22">
        <v>0</v>
      </c>
      <c r="DI11" s="22">
        <v>0</v>
      </c>
      <c r="DJ11" s="42">
        <f t="shared" ref="DJ11:DJ13" si="9">DL11+DN11-DP11</f>
        <v>4000</v>
      </c>
      <c r="DK11" s="42">
        <f t="shared" ref="DK11:DK13" si="10">DM11+DO11-DQ11</f>
        <v>0</v>
      </c>
      <c r="DL11" s="22">
        <v>445000</v>
      </c>
      <c r="DM11" s="22">
        <v>62326.754999999997</v>
      </c>
      <c r="DN11" s="22">
        <v>0</v>
      </c>
      <c r="DO11" s="22">
        <v>0</v>
      </c>
      <c r="DP11" s="22">
        <v>441000</v>
      </c>
      <c r="DQ11" s="22">
        <v>62326.754999999997</v>
      </c>
    </row>
    <row r="12" spans="1:122" s="19" customFormat="1" ht="26.25" customHeight="1">
      <c r="B12" s="20">
        <v>3</v>
      </c>
      <c r="C12" s="41" t="s">
        <v>81</v>
      </c>
      <c r="D12" s="42">
        <f t="shared" si="2"/>
        <v>860570.50870000001</v>
      </c>
      <c r="E12" s="42">
        <f t="shared" si="3"/>
        <v>238529.48700000002</v>
      </c>
      <c r="F12" s="42">
        <f t="shared" si="4"/>
        <v>745373.39410000003</v>
      </c>
      <c r="G12" s="42">
        <f t="shared" si="5"/>
        <v>148388.82400000002</v>
      </c>
      <c r="H12" s="42">
        <f t="shared" si="6"/>
        <v>210629.06359999999</v>
      </c>
      <c r="I12" s="42">
        <f t="shared" si="7"/>
        <v>114340.663</v>
      </c>
      <c r="J12" s="22">
        <v>258542</v>
      </c>
      <c r="K12" s="22">
        <v>39153.637000000002</v>
      </c>
      <c r="L12" s="22">
        <v>58282.717600000004</v>
      </c>
      <c r="M12" s="22">
        <v>18460.900000000001</v>
      </c>
      <c r="N12" s="22">
        <v>231702</v>
      </c>
      <c r="O12" s="22">
        <v>34417.667000000001</v>
      </c>
      <c r="P12" s="22">
        <v>17000</v>
      </c>
      <c r="Q12" s="22">
        <v>0</v>
      </c>
      <c r="R12" s="22">
        <v>22550</v>
      </c>
      <c r="S12" s="22">
        <v>3592.2689999999998</v>
      </c>
      <c r="T12" s="22">
        <v>39934.681600000004</v>
      </c>
      <c r="U12" s="22">
        <v>18460.900000000001</v>
      </c>
      <c r="V12" s="22">
        <v>2800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54466</v>
      </c>
      <c r="AE12" s="22">
        <v>7165.2730000000001</v>
      </c>
      <c r="AF12" s="22">
        <v>42459.919000000002</v>
      </c>
      <c r="AG12" s="22">
        <v>86279.763000000006</v>
      </c>
      <c r="AH12" s="22">
        <v>51466</v>
      </c>
      <c r="AI12" s="22">
        <v>7165.2730000000001</v>
      </c>
      <c r="AJ12" s="22">
        <v>13000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3000</v>
      </c>
      <c r="AQ12" s="22">
        <v>0</v>
      </c>
      <c r="AR12" s="22">
        <v>129459.91899999999</v>
      </c>
      <c r="AS12" s="22">
        <v>86488.062999999995</v>
      </c>
      <c r="AT12" s="22">
        <v>0</v>
      </c>
      <c r="AU12" s="22">
        <v>0</v>
      </c>
      <c r="AV12" s="22">
        <v>-100000</v>
      </c>
      <c r="AW12" s="22">
        <v>-208.3</v>
      </c>
      <c r="AX12" s="22">
        <v>0</v>
      </c>
      <c r="AY12" s="22">
        <v>0</v>
      </c>
      <c r="AZ12" s="22">
        <v>13000</v>
      </c>
      <c r="BA12" s="22">
        <v>0</v>
      </c>
      <c r="BB12" s="22">
        <v>0</v>
      </c>
      <c r="BC12" s="22">
        <v>0</v>
      </c>
      <c r="BD12" s="22">
        <v>13000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130100</v>
      </c>
      <c r="BK12" s="22">
        <v>33213.453999999998</v>
      </c>
      <c r="BL12" s="22">
        <v>63670.427000000003</v>
      </c>
      <c r="BM12" s="22">
        <v>5600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2100</v>
      </c>
      <c r="BW12" s="22">
        <v>70</v>
      </c>
      <c r="BX12" s="22">
        <v>40000.400000000001</v>
      </c>
      <c r="BY12" s="22">
        <v>0</v>
      </c>
      <c r="BZ12" s="22">
        <v>18000</v>
      </c>
      <c r="CA12" s="22">
        <v>9008.6810000000005</v>
      </c>
      <c r="CB12" s="22">
        <v>23670.026999999998</v>
      </c>
      <c r="CC12" s="22">
        <v>5600</v>
      </c>
      <c r="CD12" s="22">
        <v>110000</v>
      </c>
      <c r="CE12" s="22">
        <v>24134.773000000001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7460</v>
      </c>
      <c r="CM12" s="22">
        <v>2828.6</v>
      </c>
      <c r="CN12" s="22">
        <v>30000</v>
      </c>
      <c r="CO12" s="22">
        <v>4000</v>
      </c>
      <c r="CP12" s="22">
        <v>6960</v>
      </c>
      <c r="CQ12" s="22">
        <v>2828.6</v>
      </c>
      <c r="CR12" s="22">
        <v>9000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164814.9</v>
      </c>
      <c r="CY12" s="22">
        <v>40981.86</v>
      </c>
      <c r="CZ12" s="22">
        <v>3216</v>
      </c>
      <c r="DA12" s="22">
        <v>0</v>
      </c>
      <c r="DB12" s="22">
        <v>121436.3</v>
      </c>
      <c r="DC12" s="22">
        <v>31493.043000000001</v>
      </c>
      <c r="DD12" s="22">
        <v>3216</v>
      </c>
      <c r="DE12" s="22">
        <v>0</v>
      </c>
      <c r="DF12" s="22">
        <v>7500</v>
      </c>
      <c r="DG12" s="22">
        <v>846</v>
      </c>
      <c r="DH12" s="22">
        <v>0</v>
      </c>
      <c r="DI12" s="22">
        <v>0</v>
      </c>
      <c r="DJ12" s="42">
        <f t="shared" si="9"/>
        <v>24258.545100000003</v>
      </c>
      <c r="DK12" s="42">
        <f t="shared" si="10"/>
        <v>0</v>
      </c>
      <c r="DL12" s="22">
        <v>119690.4941</v>
      </c>
      <c r="DM12" s="22">
        <v>24200</v>
      </c>
      <c r="DN12" s="22">
        <v>0</v>
      </c>
      <c r="DO12" s="22">
        <v>0</v>
      </c>
      <c r="DP12" s="22">
        <v>95431.948999999993</v>
      </c>
      <c r="DQ12" s="22">
        <v>24200</v>
      </c>
    </row>
    <row r="13" spans="1:122" s="19" customFormat="1" ht="26.25" customHeight="1">
      <c r="B13" s="20">
        <v>5</v>
      </c>
      <c r="C13" s="41" t="s">
        <v>82</v>
      </c>
      <c r="D13" s="42">
        <f t="shared" si="2"/>
        <v>5141046.7730999999</v>
      </c>
      <c r="E13" s="42">
        <f t="shared" si="3"/>
        <v>526324.85380000004</v>
      </c>
      <c r="F13" s="42">
        <f t="shared" si="4"/>
        <v>3530410</v>
      </c>
      <c r="G13" s="42">
        <f t="shared" si="5"/>
        <v>313591.64280000003</v>
      </c>
      <c r="H13" s="42">
        <f t="shared" si="6"/>
        <v>1610636.7731000001</v>
      </c>
      <c r="I13" s="42">
        <f t="shared" si="7"/>
        <v>212733.21100000001</v>
      </c>
      <c r="J13" s="22">
        <v>1008440</v>
      </c>
      <c r="K13" s="22">
        <v>100742.0635</v>
      </c>
      <c r="L13" s="22">
        <v>87506.498000000007</v>
      </c>
      <c r="M13" s="22">
        <v>23898.374</v>
      </c>
      <c r="N13" s="22">
        <v>867671</v>
      </c>
      <c r="O13" s="22">
        <v>92105.259600000005</v>
      </c>
      <c r="P13" s="22">
        <v>66306.498000000007</v>
      </c>
      <c r="Q13" s="22">
        <v>23898.374</v>
      </c>
      <c r="R13" s="22">
        <v>136315</v>
      </c>
      <c r="S13" s="22">
        <v>7882.7749000000003</v>
      </c>
      <c r="T13" s="22">
        <v>21200</v>
      </c>
      <c r="U13" s="22">
        <v>0</v>
      </c>
      <c r="V13" s="22">
        <v>4000</v>
      </c>
      <c r="W13" s="22">
        <v>0</v>
      </c>
      <c r="X13" s="22">
        <v>2750</v>
      </c>
      <c r="Y13" s="22">
        <v>1375</v>
      </c>
      <c r="Z13" s="22">
        <v>0</v>
      </c>
      <c r="AA13" s="22">
        <v>0</v>
      </c>
      <c r="AB13" s="22">
        <v>0</v>
      </c>
      <c r="AC13" s="22">
        <v>0</v>
      </c>
      <c r="AD13" s="22">
        <v>190390</v>
      </c>
      <c r="AE13" s="22">
        <v>4397.509</v>
      </c>
      <c r="AF13" s="22">
        <v>1336834.3189000001</v>
      </c>
      <c r="AG13" s="22">
        <v>82757.692800000004</v>
      </c>
      <c r="AH13" s="22">
        <v>108920</v>
      </c>
      <c r="AI13" s="22">
        <v>1001.509</v>
      </c>
      <c r="AJ13" s="22">
        <v>77522.301000000007</v>
      </c>
      <c r="AK13" s="22">
        <v>55847.021000000001</v>
      </c>
      <c r="AL13" s="22">
        <v>0</v>
      </c>
      <c r="AM13" s="22">
        <v>0</v>
      </c>
      <c r="AN13" s="22">
        <v>16032.907999999999</v>
      </c>
      <c r="AO13" s="22">
        <v>16032.907999999999</v>
      </c>
      <c r="AP13" s="22">
        <v>81470</v>
      </c>
      <c r="AQ13" s="22">
        <v>3396</v>
      </c>
      <c r="AR13" s="22">
        <v>1243279.1099</v>
      </c>
      <c r="AS13" s="22">
        <v>12545.1978</v>
      </c>
      <c r="AT13" s="22">
        <v>0</v>
      </c>
      <c r="AU13" s="22">
        <v>0</v>
      </c>
      <c r="AV13" s="22">
        <v>0</v>
      </c>
      <c r="AW13" s="22">
        <v>-1667.434</v>
      </c>
      <c r="AX13" s="22">
        <v>15500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6000</v>
      </c>
      <c r="BG13" s="22">
        <v>0</v>
      </c>
      <c r="BH13" s="22">
        <v>0</v>
      </c>
      <c r="BI13" s="22">
        <v>0</v>
      </c>
      <c r="BJ13" s="22">
        <v>442282</v>
      </c>
      <c r="BK13" s="22">
        <v>63162.147900000004</v>
      </c>
      <c r="BL13" s="22">
        <v>59173.773000000001</v>
      </c>
      <c r="BM13" s="22">
        <v>9688.7729999999992</v>
      </c>
      <c r="BN13" s="22">
        <v>337402</v>
      </c>
      <c r="BO13" s="22">
        <v>44318.396999999997</v>
      </c>
      <c r="BP13" s="22">
        <v>900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47480</v>
      </c>
      <c r="BW13" s="22">
        <v>220</v>
      </c>
      <c r="BX13" s="22">
        <v>13615.315000000001</v>
      </c>
      <c r="BY13" s="22">
        <v>4710.3149999999996</v>
      </c>
      <c r="BZ13" s="22">
        <v>57400</v>
      </c>
      <c r="CA13" s="22">
        <v>18623.750899999999</v>
      </c>
      <c r="CB13" s="22">
        <v>44658.457999999999</v>
      </c>
      <c r="CC13" s="22">
        <v>4978.4579999999996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346757</v>
      </c>
      <c r="CM13" s="22">
        <v>36737.433299999997</v>
      </c>
      <c r="CN13" s="22">
        <v>15150</v>
      </c>
      <c r="CO13" s="22">
        <v>2400</v>
      </c>
      <c r="CP13" s="22">
        <v>332757</v>
      </c>
      <c r="CQ13" s="22">
        <v>36737.433299999997</v>
      </c>
      <c r="CR13" s="22">
        <v>15150</v>
      </c>
      <c r="CS13" s="22">
        <v>2400</v>
      </c>
      <c r="CT13" s="22">
        <v>240187</v>
      </c>
      <c r="CU13" s="22">
        <v>25035.979500000001</v>
      </c>
      <c r="CV13" s="22">
        <v>15150</v>
      </c>
      <c r="CW13" s="22">
        <v>2400</v>
      </c>
      <c r="CX13" s="22">
        <v>764841</v>
      </c>
      <c r="CY13" s="22">
        <v>99537.489100000006</v>
      </c>
      <c r="CZ13" s="22">
        <v>109222.1832</v>
      </c>
      <c r="DA13" s="22">
        <v>92613.371199999994</v>
      </c>
      <c r="DB13" s="22">
        <v>585000</v>
      </c>
      <c r="DC13" s="22">
        <v>75117.089099999997</v>
      </c>
      <c r="DD13" s="22">
        <v>107455.8832</v>
      </c>
      <c r="DE13" s="22">
        <v>90847.071200000006</v>
      </c>
      <c r="DF13" s="22">
        <v>58200</v>
      </c>
      <c r="DG13" s="22">
        <v>9015</v>
      </c>
      <c r="DH13" s="22">
        <v>0</v>
      </c>
      <c r="DI13" s="22">
        <v>0</v>
      </c>
      <c r="DJ13" s="42">
        <f t="shared" si="9"/>
        <v>700000</v>
      </c>
      <c r="DK13" s="42">
        <f t="shared" si="10"/>
        <v>0</v>
      </c>
      <c r="DL13" s="22">
        <v>700000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</row>
    <row r="14" spans="1:122" s="19" customFormat="1" ht="26.25" customHeight="1">
      <c r="B14" s="20">
        <v>6</v>
      </c>
      <c r="C14" s="41" t="s">
        <v>83</v>
      </c>
      <c r="D14" s="42">
        <f t="shared" ref="D14:E14" si="11">F14+H14-DP14</f>
        <v>1945302.0899</v>
      </c>
      <c r="E14" s="42">
        <f t="shared" si="11"/>
        <v>423800.05849999998</v>
      </c>
      <c r="F14" s="42">
        <f t="shared" ref="F14:I14" si="12">J14+V14+Z14+AD14+AX14+BJ14+CH14+CL14+CX14+DF14+DL14</f>
        <v>1380000</v>
      </c>
      <c r="G14" s="42">
        <f t="shared" si="12"/>
        <v>359170.10440000001</v>
      </c>
      <c r="H14" s="42">
        <f t="shared" si="12"/>
        <v>817102.08990000002</v>
      </c>
      <c r="I14" s="42">
        <f t="shared" si="12"/>
        <v>184160.09179999999</v>
      </c>
      <c r="J14" s="22">
        <v>376000</v>
      </c>
      <c r="K14" s="22">
        <v>73436.909700000004</v>
      </c>
      <c r="L14" s="22">
        <v>110302.08990000001</v>
      </c>
      <c r="M14" s="22">
        <v>0</v>
      </c>
      <c r="N14" s="22">
        <v>330000</v>
      </c>
      <c r="O14" s="22">
        <v>72804.309699999998</v>
      </c>
      <c r="P14" s="22">
        <v>5302.0898999999999</v>
      </c>
      <c r="Q14" s="22">
        <v>0</v>
      </c>
      <c r="R14" s="22">
        <v>46000</v>
      </c>
      <c r="S14" s="22">
        <v>632.6</v>
      </c>
      <c r="T14" s="22">
        <v>105000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5000</v>
      </c>
      <c r="AE14" s="22">
        <v>0</v>
      </c>
      <c r="AF14" s="22">
        <v>606800</v>
      </c>
      <c r="AG14" s="22">
        <v>184160.09179999999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5000</v>
      </c>
      <c r="AQ14" s="22">
        <v>0</v>
      </c>
      <c r="AR14" s="22">
        <v>885000</v>
      </c>
      <c r="AS14" s="22">
        <v>232049</v>
      </c>
      <c r="AT14" s="22">
        <v>0</v>
      </c>
      <c r="AU14" s="22">
        <v>0</v>
      </c>
      <c r="AV14" s="22">
        <v>-278200</v>
      </c>
      <c r="AW14" s="22">
        <v>-47888.908199999998</v>
      </c>
      <c r="AX14" s="22">
        <v>220000</v>
      </c>
      <c r="AY14" s="22">
        <v>46400</v>
      </c>
      <c r="AZ14" s="22">
        <v>0</v>
      </c>
      <c r="BA14" s="22">
        <v>0</v>
      </c>
      <c r="BB14" s="22">
        <v>220000</v>
      </c>
      <c r="BC14" s="22">
        <v>46400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10000</v>
      </c>
      <c r="BK14" s="22">
        <v>192</v>
      </c>
      <c r="BL14" s="22">
        <v>100000</v>
      </c>
      <c r="BM14" s="22">
        <v>0</v>
      </c>
      <c r="BN14" s="22">
        <v>10000</v>
      </c>
      <c r="BO14" s="22">
        <v>192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100000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60200</v>
      </c>
      <c r="CM14" s="22">
        <v>13907.909</v>
      </c>
      <c r="CN14" s="22">
        <v>0</v>
      </c>
      <c r="CO14" s="22">
        <v>0</v>
      </c>
      <c r="CP14" s="22">
        <v>51000</v>
      </c>
      <c r="CQ14" s="22">
        <v>13557.909</v>
      </c>
      <c r="CR14" s="22">
        <v>0</v>
      </c>
      <c r="CS14" s="22">
        <v>0</v>
      </c>
      <c r="CT14" s="22">
        <v>28000</v>
      </c>
      <c r="CU14" s="22">
        <v>8655.259</v>
      </c>
      <c r="CV14" s="22">
        <v>0</v>
      </c>
      <c r="CW14" s="22">
        <v>0</v>
      </c>
      <c r="CX14" s="22">
        <v>433000</v>
      </c>
      <c r="CY14" s="22">
        <v>102672.378</v>
      </c>
      <c r="CZ14" s="22">
        <v>0</v>
      </c>
      <c r="DA14" s="22">
        <v>0</v>
      </c>
      <c r="DB14" s="22">
        <v>313000</v>
      </c>
      <c r="DC14" s="22">
        <v>71380.035999999993</v>
      </c>
      <c r="DD14" s="22">
        <v>0</v>
      </c>
      <c r="DE14" s="22">
        <v>0</v>
      </c>
      <c r="DF14" s="22">
        <v>24000</v>
      </c>
      <c r="DG14" s="22">
        <v>3030.77</v>
      </c>
      <c r="DH14" s="22">
        <v>0</v>
      </c>
      <c r="DI14" s="22">
        <v>0</v>
      </c>
      <c r="DJ14" s="42">
        <f t="shared" ref="DJ14:DK14" si="13">DL14+DN14-DP14</f>
        <v>0</v>
      </c>
      <c r="DK14" s="42">
        <f t="shared" si="13"/>
        <v>0</v>
      </c>
      <c r="DL14" s="22">
        <v>251800</v>
      </c>
      <c r="DM14" s="22">
        <v>119530.13770000001</v>
      </c>
      <c r="DN14" s="22">
        <v>0</v>
      </c>
      <c r="DO14" s="22">
        <v>0</v>
      </c>
      <c r="DP14" s="22">
        <v>251800</v>
      </c>
      <c r="DQ14" s="22">
        <v>119530.13770000001</v>
      </c>
    </row>
    <row r="15" spans="1:122" ht="16.5" customHeight="1">
      <c r="A15" s="23"/>
      <c r="B15" s="20"/>
      <c r="C15" s="21"/>
      <c r="D15" s="22">
        <f t="shared" ref="D15:E17" si="14">F15+H15-DP15</f>
        <v>0</v>
      </c>
      <c r="E15" s="22">
        <f t="shared" si="14"/>
        <v>0</v>
      </c>
      <c r="F15" s="22">
        <f t="shared" ref="F15:H17" si="15">J15+V15+Z15+AD15+AX15+BJ15+CH15+CL15+CX15+DF15+DL15</f>
        <v>0</v>
      </c>
      <c r="G15" s="22">
        <f t="shared" si="15"/>
        <v>0</v>
      </c>
      <c r="H15" s="22">
        <f t="shared" si="15"/>
        <v>0</v>
      </c>
      <c r="I15" s="22">
        <f t="shared" ref="I15:I17" si="16">M15+Y15+AC15+AG15+BA15+BM15+CK15+CO15+DA15+DI15+DO15</f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>
        <f t="shared" ref="DJ15:DK17" si="17">DL15+DN15-DP15</f>
        <v>0</v>
      </c>
      <c r="DK15" s="22">
        <f t="shared" si="17"/>
        <v>0</v>
      </c>
      <c r="DL15" s="22"/>
      <c r="DM15" s="22"/>
      <c r="DN15" s="22"/>
      <c r="DO15" s="22"/>
      <c r="DP15" s="22"/>
      <c r="DQ15" s="22"/>
    </row>
    <row r="16" spans="1:122" ht="16.5" customHeight="1">
      <c r="A16" s="23"/>
      <c r="B16" s="20"/>
      <c r="C16" s="21"/>
      <c r="D16" s="22">
        <f t="shared" si="14"/>
        <v>0</v>
      </c>
      <c r="E16" s="22">
        <f t="shared" si="14"/>
        <v>0</v>
      </c>
      <c r="F16" s="22">
        <f t="shared" si="15"/>
        <v>0</v>
      </c>
      <c r="G16" s="22">
        <f t="shared" si="15"/>
        <v>0</v>
      </c>
      <c r="H16" s="22">
        <f t="shared" si="15"/>
        <v>0</v>
      </c>
      <c r="I16" s="22">
        <f t="shared" si="16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>
        <f t="shared" si="17"/>
        <v>0</v>
      </c>
      <c r="DK16" s="22">
        <f t="shared" si="17"/>
        <v>0</v>
      </c>
      <c r="DL16" s="22"/>
      <c r="DM16" s="22"/>
      <c r="DN16" s="22"/>
      <c r="DO16" s="22"/>
      <c r="DP16" s="22"/>
      <c r="DQ16" s="22"/>
    </row>
    <row r="17" spans="1:121" ht="16.5" customHeight="1">
      <c r="A17" s="23"/>
      <c r="B17" s="20"/>
      <c r="C17" s="21" t="s">
        <v>41</v>
      </c>
      <c r="D17" s="22">
        <f t="shared" si="14"/>
        <v>14745393.2796</v>
      </c>
      <c r="E17" s="22">
        <f t="shared" si="14"/>
        <v>2210489.9296999997</v>
      </c>
      <c r="F17" s="22">
        <f t="shared" si="15"/>
        <v>9859172.8940999992</v>
      </c>
      <c r="G17" s="22">
        <f t="shared" si="15"/>
        <v>1461756.1931999999</v>
      </c>
      <c r="H17" s="22">
        <f>L17+X17+AB17+AF17+AZ17+BL17+CJ17+CN17+CZ17+DH17+DN17</f>
        <v>6039159.6345000006</v>
      </c>
      <c r="I17" s="22">
        <f t="shared" si="16"/>
        <v>954790.62919999997</v>
      </c>
      <c r="J17" s="22">
        <f t="shared" ref="J17:AO17" si="18">SUM(J10:J16)</f>
        <v>2823052.3</v>
      </c>
      <c r="K17" s="22">
        <f t="shared" si="18"/>
        <v>425838.8334</v>
      </c>
      <c r="L17" s="22">
        <f t="shared" si="18"/>
        <v>1152758.4194</v>
      </c>
      <c r="M17" s="22">
        <f t="shared" si="18"/>
        <v>98000.774399999995</v>
      </c>
      <c r="N17" s="22">
        <f t="shared" si="18"/>
        <v>2473913.2999999998</v>
      </c>
      <c r="O17" s="22">
        <f t="shared" si="18"/>
        <v>396068.23749999999</v>
      </c>
      <c r="P17" s="22">
        <f t="shared" si="18"/>
        <v>344530.70180000004</v>
      </c>
      <c r="Q17" s="22">
        <f t="shared" si="18"/>
        <v>50065.224000000002</v>
      </c>
      <c r="R17" s="22">
        <f t="shared" si="18"/>
        <v>335765</v>
      </c>
      <c r="S17" s="22">
        <f t="shared" si="18"/>
        <v>27146.865900000001</v>
      </c>
      <c r="T17" s="22">
        <f t="shared" si="18"/>
        <v>806879.68160000001</v>
      </c>
      <c r="U17" s="22">
        <f t="shared" si="18"/>
        <v>47935.5504</v>
      </c>
      <c r="V17" s="22">
        <f t="shared" si="18"/>
        <v>8300</v>
      </c>
      <c r="W17" s="22">
        <f t="shared" si="18"/>
        <v>0</v>
      </c>
      <c r="X17" s="22">
        <f t="shared" si="18"/>
        <v>5750</v>
      </c>
      <c r="Y17" s="22">
        <f t="shared" si="18"/>
        <v>1375</v>
      </c>
      <c r="Z17" s="22">
        <f t="shared" si="18"/>
        <v>0</v>
      </c>
      <c r="AA17" s="22">
        <f t="shared" si="18"/>
        <v>0</v>
      </c>
      <c r="AB17" s="22">
        <f t="shared" si="18"/>
        <v>0</v>
      </c>
      <c r="AC17" s="22">
        <f t="shared" si="18"/>
        <v>0</v>
      </c>
      <c r="AD17" s="22">
        <f t="shared" si="18"/>
        <v>584256.80000000005</v>
      </c>
      <c r="AE17" s="22">
        <f t="shared" si="18"/>
        <v>52768.781999999999</v>
      </c>
      <c r="AF17" s="22">
        <f t="shared" si="18"/>
        <v>2890935.1688999999</v>
      </c>
      <c r="AG17" s="22">
        <f t="shared" si="18"/>
        <v>375632.26060000004</v>
      </c>
      <c r="AH17" s="22">
        <f t="shared" si="18"/>
        <v>162886</v>
      </c>
      <c r="AI17" s="22">
        <f t="shared" si="18"/>
        <v>8166.7820000000002</v>
      </c>
      <c r="AJ17" s="22">
        <f t="shared" si="18"/>
        <v>891066.701</v>
      </c>
      <c r="AK17" s="22">
        <f t="shared" si="18"/>
        <v>66363.320000000007</v>
      </c>
      <c r="AL17" s="22">
        <f t="shared" si="18"/>
        <v>0</v>
      </c>
      <c r="AM17" s="22">
        <f t="shared" si="18"/>
        <v>0</v>
      </c>
      <c r="AN17" s="22">
        <f t="shared" si="18"/>
        <v>16032.907999999999</v>
      </c>
      <c r="AO17" s="22">
        <f t="shared" si="18"/>
        <v>16032.907999999999</v>
      </c>
      <c r="AP17" s="22">
        <f t="shared" ref="AP17:BU17" si="19">SUM(AP10:AP16)</f>
        <v>421370.8</v>
      </c>
      <c r="AQ17" s="22">
        <f t="shared" si="19"/>
        <v>44602</v>
      </c>
      <c r="AR17" s="22">
        <f t="shared" si="19"/>
        <v>3277982.3289000001</v>
      </c>
      <c r="AS17" s="22">
        <f t="shared" si="19"/>
        <v>350560.56079999998</v>
      </c>
      <c r="AT17" s="22">
        <f t="shared" si="19"/>
        <v>0</v>
      </c>
      <c r="AU17" s="22">
        <f t="shared" si="19"/>
        <v>0</v>
      </c>
      <c r="AV17" s="22">
        <f t="shared" si="19"/>
        <v>-1294146.7689999999</v>
      </c>
      <c r="AW17" s="22">
        <f t="shared" si="19"/>
        <v>-57324.528200000001</v>
      </c>
      <c r="AX17" s="22">
        <f t="shared" si="19"/>
        <v>476855.4</v>
      </c>
      <c r="AY17" s="22">
        <f t="shared" si="19"/>
        <v>74048.915999999997</v>
      </c>
      <c r="AZ17" s="22">
        <f t="shared" si="19"/>
        <v>13000</v>
      </c>
      <c r="BA17" s="22">
        <f t="shared" si="19"/>
        <v>0</v>
      </c>
      <c r="BB17" s="22">
        <f t="shared" si="19"/>
        <v>438555.4</v>
      </c>
      <c r="BC17" s="22">
        <f t="shared" si="19"/>
        <v>74048.915999999997</v>
      </c>
      <c r="BD17" s="22">
        <f t="shared" si="19"/>
        <v>13000</v>
      </c>
      <c r="BE17" s="22">
        <f t="shared" si="19"/>
        <v>0</v>
      </c>
      <c r="BF17" s="22">
        <f t="shared" si="19"/>
        <v>21000</v>
      </c>
      <c r="BG17" s="22">
        <f t="shared" si="19"/>
        <v>0</v>
      </c>
      <c r="BH17" s="22">
        <f t="shared" si="19"/>
        <v>0</v>
      </c>
      <c r="BI17" s="22">
        <f t="shared" si="19"/>
        <v>0</v>
      </c>
      <c r="BJ17" s="22">
        <f t="shared" si="19"/>
        <v>710767</v>
      </c>
      <c r="BK17" s="22">
        <f t="shared" si="19"/>
        <v>132425.73070000001</v>
      </c>
      <c r="BL17" s="22">
        <f t="shared" si="19"/>
        <v>940419.4</v>
      </c>
      <c r="BM17" s="22">
        <f t="shared" si="19"/>
        <v>51810.735000000001</v>
      </c>
      <c r="BN17" s="22">
        <f t="shared" si="19"/>
        <v>349402</v>
      </c>
      <c r="BO17" s="22">
        <f t="shared" si="19"/>
        <v>44510.396999999997</v>
      </c>
      <c r="BP17" s="22">
        <f t="shared" si="19"/>
        <v>900</v>
      </c>
      <c r="BQ17" s="22">
        <f t="shared" si="19"/>
        <v>0</v>
      </c>
      <c r="BR17" s="22">
        <f t="shared" si="19"/>
        <v>0</v>
      </c>
      <c r="BS17" s="22">
        <f t="shared" si="19"/>
        <v>0</v>
      </c>
      <c r="BT17" s="22">
        <f t="shared" si="19"/>
        <v>0</v>
      </c>
      <c r="BU17" s="22">
        <f t="shared" si="19"/>
        <v>0</v>
      </c>
      <c r="BV17" s="22">
        <f t="shared" ref="BV17:DA17" si="20">SUM(BV10:BV16)</f>
        <v>65930</v>
      </c>
      <c r="BW17" s="22">
        <f t="shared" si="20"/>
        <v>1851.1652999999999</v>
      </c>
      <c r="BX17" s="22">
        <f t="shared" si="20"/>
        <v>575285.71499999997</v>
      </c>
      <c r="BY17" s="22">
        <f t="shared" si="20"/>
        <v>16524.314999999999</v>
      </c>
      <c r="BZ17" s="22">
        <f t="shared" si="20"/>
        <v>185435</v>
      </c>
      <c r="CA17" s="22">
        <f t="shared" si="20"/>
        <v>61929.395399999994</v>
      </c>
      <c r="CB17" s="22">
        <f t="shared" si="20"/>
        <v>364233.685</v>
      </c>
      <c r="CC17" s="22">
        <f t="shared" si="20"/>
        <v>35286.42</v>
      </c>
      <c r="CD17" s="22">
        <f t="shared" si="20"/>
        <v>110000</v>
      </c>
      <c r="CE17" s="22">
        <f t="shared" si="20"/>
        <v>24134.773000000001</v>
      </c>
      <c r="CF17" s="22">
        <f t="shared" si="20"/>
        <v>0</v>
      </c>
      <c r="CG17" s="22">
        <f t="shared" si="20"/>
        <v>0</v>
      </c>
      <c r="CH17" s="22">
        <f t="shared" si="20"/>
        <v>0</v>
      </c>
      <c r="CI17" s="22">
        <f t="shared" si="20"/>
        <v>0</v>
      </c>
      <c r="CJ17" s="22">
        <f t="shared" si="20"/>
        <v>0</v>
      </c>
      <c r="CK17" s="22">
        <f t="shared" si="20"/>
        <v>0</v>
      </c>
      <c r="CL17" s="22">
        <f t="shared" si="20"/>
        <v>637633.19999999995</v>
      </c>
      <c r="CM17" s="22">
        <f t="shared" si="20"/>
        <v>87813.787299999996</v>
      </c>
      <c r="CN17" s="22">
        <f t="shared" si="20"/>
        <v>577626.9</v>
      </c>
      <c r="CO17" s="22">
        <f t="shared" si="20"/>
        <v>294276.32299999997</v>
      </c>
      <c r="CP17" s="22">
        <f t="shared" si="20"/>
        <v>600533.19999999995</v>
      </c>
      <c r="CQ17" s="22">
        <f t="shared" si="20"/>
        <v>86533.587299999999</v>
      </c>
      <c r="CR17" s="22">
        <f t="shared" si="20"/>
        <v>39195.5</v>
      </c>
      <c r="CS17" s="22">
        <f t="shared" si="20"/>
        <v>17077.5</v>
      </c>
      <c r="CT17" s="22">
        <f t="shared" si="20"/>
        <v>392950.2</v>
      </c>
      <c r="CU17" s="22">
        <f t="shared" si="20"/>
        <v>51185.691500000001</v>
      </c>
      <c r="CV17" s="22">
        <f t="shared" si="20"/>
        <v>15518</v>
      </c>
      <c r="CW17" s="22">
        <f t="shared" si="20"/>
        <v>2400</v>
      </c>
      <c r="CX17" s="22">
        <f t="shared" si="20"/>
        <v>2566010.4</v>
      </c>
      <c r="CY17" s="22">
        <f t="shared" si="20"/>
        <v>465175.48109999998</v>
      </c>
      <c r="CZ17" s="22">
        <f t="shared" si="20"/>
        <v>458669.74619999994</v>
      </c>
      <c r="DA17" s="22">
        <f t="shared" si="20"/>
        <v>133695.5362</v>
      </c>
      <c r="DB17" s="22">
        <f t="shared" ref="DB17:DI17" si="21">SUM(DB10:DB16)</f>
        <v>1703875.5</v>
      </c>
      <c r="DC17" s="22">
        <f t="shared" si="21"/>
        <v>298886.92310000001</v>
      </c>
      <c r="DD17" s="22">
        <f t="shared" si="21"/>
        <v>449752.64620000002</v>
      </c>
      <c r="DE17" s="22">
        <f t="shared" si="21"/>
        <v>129128.53720000001</v>
      </c>
      <c r="DF17" s="22">
        <f t="shared" si="21"/>
        <v>141100</v>
      </c>
      <c r="DG17" s="22">
        <f t="shared" si="21"/>
        <v>17627.77</v>
      </c>
      <c r="DH17" s="22">
        <f t="shared" si="21"/>
        <v>0</v>
      </c>
      <c r="DI17" s="22">
        <f t="shared" si="21"/>
        <v>0</v>
      </c>
      <c r="DJ17" s="22">
        <f t="shared" si="17"/>
        <v>758258.54509999999</v>
      </c>
      <c r="DK17" s="22">
        <f t="shared" si="17"/>
        <v>0</v>
      </c>
      <c r="DL17" s="22">
        <f>SUM(DL10:DL16)</f>
        <v>1911197.7941000001</v>
      </c>
      <c r="DM17" s="22">
        <f>SUM(DM10:DM16)</f>
        <v>206056.89270000003</v>
      </c>
      <c r="DN17" s="22">
        <f>SUM(DN10:DN16)</f>
        <v>0</v>
      </c>
      <c r="DO17" s="22">
        <f>SUM(DO10:DO16)</f>
        <v>0</v>
      </c>
      <c r="DP17" s="22">
        <f>SUM(DP10:DP16)</f>
        <v>1152939.2490000001</v>
      </c>
      <c r="DQ17" s="22">
        <f t="shared" ref="DQ17" si="22">SUM(DQ10:DQ16)</f>
        <v>206056.89270000003</v>
      </c>
    </row>
    <row r="18" spans="1:121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</row>
    <row r="19" spans="1:121">
      <c r="D19" s="22">
        <v>14745393.2796</v>
      </c>
      <c r="E19" s="22">
        <v>2210489.9297000002</v>
      </c>
      <c r="F19" s="22">
        <v>9859172.8940999992</v>
      </c>
      <c r="G19" s="22">
        <v>1461756.1932000001</v>
      </c>
      <c r="H19" s="22">
        <v>6039159.6344999997</v>
      </c>
      <c r="I19" s="22">
        <v>954790.62919999997</v>
      </c>
      <c r="J19" s="22">
        <v>2823052.3</v>
      </c>
      <c r="K19" s="22">
        <v>425838.8334</v>
      </c>
      <c r="L19" s="22">
        <v>1152758.4194</v>
      </c>
      <c r="M19" s="22">
        <v>98000.774399999995</v>
      </c>
      <c r="N19" s="22">
        <v>2473913.2999999998</v>
      </c>
      <c r="O19" s="22">
        <v>396068.23749999999</v>
      </c>
      <c r="P19" s="22">
        <v>344530.70179999998</v>
      </c>
      <c r="Q19" s="22">
        <v>50065.224000000002</v>
      </c>
      <c r="R19" s="22">
        <v>335765</v>
      </c>
      <c r="S19" s="22">
        <v>27146.865900000001</v>
      </c>
      <c r="T19" s="22">
        <v>806879.68160000001</v>
      </c>
      <c r="U19" s="22">
        <v>47935.5504</v>
      </c>
      <c r="V19" s="22">
        <v>8300</v>
      </c>
      <c r="W19" s="22">
        <v>0</v>
      </c>
      <c r="X19" s="22">
        <v>5750</v>
      </c>
      <c r="Y19" s="22">
        <v>1375</v>
      </c>
      <c r="Z19" s="22">
        <v>0</v>
      </c>
      <c r="AA19" s="22">
        <v>0</v>
      </c>
      <c r="AB19" s="22">
        <v>0</v>
      </c>
      <c r="AC19" s="22">
        <v>0</v>
      </c>
      <c r="AD19" s="22">
        <v>584256.80000000005</v>
      </c>
      <c r="AE19" s="22">
        <v>52768.781999999999</v>
      </c>
      <c r="AF19" s="22">
        <v>2890935.1688999999</v>
      </c>
      <c r="AG19" s="22">
        <v>375632.26059999998</v>
      </c>
      <c r="AH19" s="22">
        <v>162886</v>
      </c>
      <c r="AI19" s="22">
        <v>8166.7820000000002</v>
      </c>
      <c r="AJ19" s="22">
        <v>891066.701</v>
      </c>
      <c r="AK19" s="22">
        <v>66363.320000000007</v>
      </c>
      <c r="AL19" s="22">
        <v>0</v>
      </c>
      <c r="AM19" s="22">
        <v>0</v>
      </c>
      <c r="AN19" s="22">
        <v>16032.907999999999</v>
      </c>
      <c r="AO19" s="22">
        <v>16032.907999999999</v>
      </c>
      <c r="AP19" s="22">
        <v>421370.8</v>
      </c>
      <c r="AQ19" s="22">
        <v>44602</v>
      </c>
      <c r="AR19" s="22">
        <v>3277982.3289000001</v>
      </c>
      <c r="AS19" s="22">
        <v>350560.56079999998</v>
      </c>
      <c r="AT19" s="22">
        <v>0</v>
      </c>
      <c r="AU19" s="22">
        <v>0</v>
      </c>
      <c r="AV19" s="22">
        <v>-1294146.7690000001</v>
      </c>
      <c r="AW19" s="22">
        <v>-57324.528200000001</v>
      </c>
      <c r="AX19" s="22">
        <v>476855.4</v>
      </c>
      <c r="AY19" s="22">
        <v>74048.915999999997</v>
      </c>
      <c r="AZ19" s="22">
        <v>13000</v>
      </c>
      <c r="BA19" s="22">
        <v>0</v>
      </c>
      <c r="BB19" s="22">
        <v>438555.4</v>
      </c>
      <c r="BC19" s="22">
        <v>74048.915999999997</v>
      </c>
      <c r="BD19" s="22">
        <v>13000</v>
      </c>
      <c r="BE19" s="22">
        <v>0</v>
      </c>
      <c r="BF19" s="22">
        <v>21000</v>
      </c>
      <c r="BG19" s="22">
        <v>0</v>
      </c>
      <c r="BH19" s="22">
        <v>0</v>
      </c>
      <c r="BI19" s="22">
        <v>0</v>
      </c>
      <c r="BJ19" s="22">
        <v>710767</v>
      </c>
      <c r="BK19" s="22">
        <v>132425.73069999999</v>
      </c>
      <c r="BL19" s="22">
        <v>940419.4</v>
      </c>
      <c r="BM19" s="22">
        <v>51810.735000000001</v>
      </c>
      <c r="BN19" s="22">
        <v>349402</v>
      </c>
      <c r="BO19" s="22">
        <v>44510.396999999997</v>
      </c>
      <c r="BP19" s="22">
        <v>900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65930</v>
      </c>
      <c r="BW19" s="22">
        <v>1851.1652999999999</v>
      </c>
      <c r="BX19" s="22">
        <v>575285.71499999997</v>
      </c>
      <c r="BY19" s="22">
        <v>16524.314999999999</v>
      </c>
      <c r="BZ19" s="22">
        <v>185435</v>
      </c>
      <c r="CA19" s="22">
        <v>61929.395400000001</v>
      </c>
      <c r="CB19" s="22">
        <v>364233.685</v>
      </c>
      <c r="CC19" s="22">
        <v>35286.42</v>
      </c>
      <c r="CD19" s="22">
        <v>110000</v>
      </c>
      <c r="CE19" s="22">
        <v>24134.773000000001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637633.19999999995</v>
      </c>
      <c r="CM19" s="22">
        <v>87813.787299999996</v>
      </c>
      <c r="CN19" s="22">
        <v>577626.9</v>
      </c>
      <c r="CO19" s="22">
        <v>294276.32299999997</v>
      </c>
      <c r="CP19" s="22">
        <v>600533.19999999995</v>
      </c>
      <c r="CQ19" s="22">
        <v>86533.587299999999</v>
      </c>
      <c r="CR19" s="22">
        <v>39195.5</v>
      </c>
      <c r="CS19" s="22">
        <v>17077.5</v>
      </c>
      <c r="CT19" s="22">
        <v>392950.2</v>
      </c>
      <c r="CU19" s="22">
        <v>51185.691500000001</v>
      </c>
      <c r="CV19" s="22">
        <v>15518</v>
      </c>
      <c r="CW19" s="22">
        <v>2400</v>
      </c>
      <c r="CX19" s="22">
        <v>2566010.4</v>
      </c>
      <c r="CY19" s="22">
        <v>465175.48109999998</v>
      </c>
      <c r="CZ19" s="22">
        <v>458669.74619999999</v>
      </c>
      <c r="DA19" s="22">
        <v>133695.5362</v>
      </c>
      <c r="DB19" s="22">
        <v>1703875.5</v>
      </c>
      <c r="DC19" s="22">
        <v>298886.92310000001</v>
      </c>
      <c r="DD19" s="22">
        <v>449752.64620000002</v>
      </c>
      <c r="DE19" s="22">
        <v>129128.53720000001</v>
      </c>
      <c r="DF19" s="22">
        <v>141100</v>
      </c>
      <c r="DG19" s="22">
        <v>17627.77</v>
      </c>
      <c r="DH19" s="22">
        <v>0</v>
      </c>
      <c r="DI19" s="22">
        <v>0</v>
      </c>
      <c r="DJ19" s="22">
        <v>758258.54509999999</v>
      </c>
      <c r="DK19" s="22">
        <v>0</v>
      </c>
      <c r="DL19" s="22">
        <v>1911197.7941000001</v>
      </c>
      <c r="DM19" s="22">
        <v>206056.8927</v>
      </c>
      <c r="DN19" s="22">
        <v>0</v>
      </c>
      <c r="DO19" s="22">
        <v>0</v>
      </c>
      <c r="DP19" s="22">
        <v>1152939.2490000001</v>
      </c>
      <c r="DQ19" s="22">
        <v>206056.8927</v>
      </c>
    </row>
    <row r="20" spans="1:12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</row>
    <row r="27" spans="1:12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</row>
    <row r="28" spans="1:12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</row>
    <row r="29" spans="1:12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</row>
    <row r="30" spans="1:12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</row>
    <row r="31" spans="1:12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</row>
    <row r="32" spans="1:12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</row>
    <row r="33" spans="4:12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</row>
    <row r="34" spans="4:12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</row>
    <row r="35" spans="4:12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</row>
    <row r="36" spans="4:12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</row>
    <row r="37" spans="4:12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4:12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4:12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4:12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4:12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4:12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4:12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4:12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4:12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4:12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4:121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4:12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4:12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4:121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4:12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4:12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4:121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4:12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4:12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4:12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4:12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4:12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4:12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4:12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4:12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4:12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4:12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4:12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4:12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4:12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4:12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4:12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4:12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4:12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4:12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4:12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4:121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4:121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4:121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4:121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4:12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4:121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4:121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4:121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4:121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4:121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4:121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4:12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4:121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4:121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4:121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4:121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4:12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4:12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4:121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4:121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4:121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4:121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4:121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4:121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4:121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4:121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4:121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4:121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4:121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4:121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4:121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4:121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4:121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4:121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4:121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4:121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4:121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4:121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4:121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4:121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4:121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4:121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4:121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4:121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4:121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4:121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4:121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4:121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4:121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4:121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4:121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4:121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4:121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4:121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4:121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4:121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4:121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4:121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4:121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4:121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4:121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4:121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4:121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4:121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4:121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4:121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4:121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4:121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4:12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4:121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4:121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4:121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4:121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4:121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4:121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4:121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4:121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</sheetData>
  <protectedRanges>
    <protectedRange sqref="C15:C17" name="Range3"/>
    <protectedRange sqref="J15:DI17 DL17:DQ17 BB11:DI14 J11:AW14" name="Range1"/>
    <protectedRange sqref="DL11:DQ16" name="Range2"/>
    <protectedRange sqref="C10:C14" name="Range1_1_1_1_2"/>
    <protectedRange sqref="AX11:BA14 J10:DI10" name="Range1_1"/>
    <protectedRange sqref="DL10:DQ10" name="Range2_1"/>
  </protectedRanges>
  <mergeCells count="98"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7:E7"/>
    <mergeCell ref="F7:G7"/>
    <mergeCell ref="H7:I7"/>
    <mergeCell ref="J7:K7"/>
    <mergeCell ref="L7:M7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zoomScale="70" zoomScaleNormal="70" workbookViewId="0">
      <pane xSplit="2" ySplit="10" topLeftCell="C14" activePane="bottomRight" state="frozen"/>
      <selection pane="topRight" activeCell="C1" sqref="C1"/>
      <selection pane="bottomLeft" activeCell="A10" sqref="A10"/>
      <selection pane="bottomRight" activeCell="A2" sqref="A2:BN2"/>
    </sheetView>
  </sheetViews>
  <sheetFormatPr defaultRowHeight="17.25"/>
  <cols>
    <col min="1" max="1" width="4.140625" style="1" customWidth="1"/>
    <col min="2" max="2" width="18.28515625" style="1" customWidth="1"/>
    <col min="3" max="3" width="15.7109375" style="1" customWidth="1"/>
    <col min="4" max="4" width="13.85546875" style="1" customWidth="1"/>
    <col min="5" max="5" width="15.28515625" style="1" customWidth="1"/>
    <col min="6" max="6" width="13.85546875" style="1" customWidth="1"/>
    <col min="7" max="7" width="12.42578125" style="1" customWidth="1"/>
    <col min="8" max="8" width="11.85546875" style="1" customWidth="1"/>
    <col min="9" max="12" width="13.71093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66" ht="13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ht="25.5" customHeight="1">
      <c r="A2" s="104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</row>
    <row r="3" spans="1:66" ht="19.5" customHeight="1">
      <c r="A3" s="104"/>
      <c r="B3" s="104"/>
      <c r="C3" s="104"/>
      <c r="D3" s="104"/>
      <c r="E3" s="104"/>
      <c r="F3" s="104"/>
      <c r="G3" s="104"/>
      <c r="H3" s="104"/>
      <c r="I3" s="49"/>
      <c r="J3" s="28"/>
      <c r="K3" s="49"/>
      <c r="L3" s="28"/>
      <c r="M3" s="28"/>
      <c r="N3" s="28"/>
      <c r="O3" s="29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s="32" customFormat="1" ht="15" customHeight="1">
      <c r="A4" s="105" t="s">
        <v>0</v>
      </c>
      <c r="B4" s="70" t="s">
        <v>1</v>
      </c>
      <c r="C4" s="106" t="s">
        <v>42</v>
      </c>
      <c r="D4" s="107"/>
      <c r="E4" s="107"/>
      <c r="F4" s="107"/>
      <c r="G4" s="107"/>
      <c r="H4" s="108"/>
      <c r="I4" s="112" t="s">
        <v>43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4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</row>
    <row r="5" spans="1:66" s="32" customFormat="1" ht="25.5" customHeight="1">
      <c r="A5" s="105"/>
      <c r="B5" s="70"/>
      <c r="C5" s="109"/>
      <c r="D5" s="110"/>
      <c r="E5" s="110"/>
      <c r="F5" s="110"/>
      <c r="G5" s="110"/>
      <c r="H5" s="111"/>
      <c r="I5" s="128" t="s">
        <v>44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30"/>
      <c r="BC5" s="86" t="s">
        <v>45</v>
      </c>
      <c r="BD5" s="87"/>
      <c r="BE5" s="87"/>
      <c r="BF5" s="87"/>
      <c r="BG5" s="87"/>
      <c r="BH5" s="87"/>
      <c r="BI5" s="84" t="s">
        <v>46</v>
      </c>
      <c r="BJ5" s="84"/>
      <c r="BK5" s="84"/>
      <c r="BL5" s="84"/>
      <c r="BM5" s="84"/>
      <c r="BN5" s="84"/>
    </row>
    <row r="6" spans="1:66" s="32" customFormat="1" ht="0.75" hidden="1" customHeight="1">
      <c r="A6" s="105"/>
      <c r="B6" s="70"/>
      <c r="C6" s="109"/>
      <c r="D6" s="110"/>
      <c r="E6" s="110"/>
      <c r="F6" s="110"/>
      <c r="G6" s="110"/>
      <c r="H6" s="111"/>
      <c r="I6" s="98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100"/>
      <c r="BC6" s="98"/>
      <c r="BD6" s="99"/>
      <c r="BE6" s="99"/>
      <c r="BF6" s="99"/>
      <c r="BG6" s="84" t="s">
        <v>47</v>
      </c>
      <c r="BH6" s="84"/>
      <c r="BI6" s="84" t="s">
        <v>48</v>
      </c>
      <c r="BJ6" s="84"/>
      <c r="BK6" s="84" t="s">
        <v>49</v>
      </c>
      <c r="BL6" s="84"/>
      <c r="BM6" s="84"/>
      <c r="BN6" s="84"/>
    </row>
    <row r="7" spans="1:66" s="32" customFormat="1" ht="43.5" customHeight="1">
      <c r="A7" s="105"/>
      <c r="B7" s="70"/>
      <c r="C7" s="109"/>
      <c r="D7" s="110"/>
      <c r="E7" s="110"/>
      <c r="F7" s="110"/>
      <c r="G7" s="110"/>
      <c r="H7" s="111"/>
      <c r="I7" s="84" t="s">
        <v>50</v>
      </c>
      <c r="J7" s="84"/>
      <c r="K7" s="84"/>
      <c r="L7" s="84"/>
      <c r="M7" s="115" t="s">
        <v>51</v>
      </c>
      <c r="N7" s="116"/>
      <c r="O7" s="119" t="s">
        <v>52</v>
      </c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1"/>
      <c r="AE7" s="122" t="s">
        <v>53</v>
      </c>
      <c r="AF7" s="123"/>
      <c r="AG7" s="122" t="s">
        <v>54</v>
      </c>
      <c r="AH7" s="123"/>
      <c r="AI7" s="96" t="s">
        <v>10</v>
      </c>
      <c r="AJ7" s="97"/>
      <c r="AK7" s="138" t="s">
        <v>55</v>
      </c>
      <c r="AL7" s="70"/>
      <c r="AM7" s="96" t="s">
        <v>10</v>
      </c>
      <c r="AN7" s="97"/>
      <c r="AO7" s="137" t="s">
        <v>56</v>
      </c>
      <c r="AP7" s="137"/>
      <c r="AQ7" s="101" t="s">
        <v>57</v>
      </c>
      <c r="AR7" s="102"/>
      <c r="AS7" s="102"/>
      <c r="AT7" s="102"/>
      <c r="AU7" s="102"/>
      <c r="AV7" s="103"/>
      <c r="AW7" s="96" t="s">
        <v>58</v>
      </c>
      <c r="AX7" s="131"/>
      <c r="AY7" s="131"/>
      <c r="AZ7" s="131"/>
      <c r="BA7" s="131"/>
      <c r="BB7" s="97"/>
      <c r="BC7" s="88" t="s">
        <v>59</v>
      </c>
      <c r="BD7" s="89"/>
      <c r="BE7" s="88" t="s">
        <v>60</v>
      </c>
      <c r="BF7" s="89"/>
      <c r="BG7" s="84"/>
      <c r="BH7" s="84"/>
      <c r="BI7" s="84"/>
      <c r="BJ7" s="84"/>
      <c r="BK7" s="84"/>
      <c r="BL7" s="84"/>
      <c r="BM7" s="84"/>
      <c r="BN7" s="84"/>
    </row>
    <row r="8" spans="1:66" s="32" customFormat="1" ht="112.5" customHeight="1">
      <c r="A8" s="105"/>
      <c r="B8" s="70"/>
      <c r="C8" s="92" t="s">
        <v>61</v>
      </c>
      <c r="D8" s="92"/>
      <c r="E8" s="85" t="s">
        <v>36</v>
      </c>
      <c r="F8" s="85"/>
      <c r="G8" s="136" t="s">
        <v>37</v>
      </c>
      <c r="H8" s="136"/>
      <c r="I8" s="70" t="s">
        <v>62</v>
      </c>
      <c r="J8" s="70"/>
      <c r="K8" s="70" t="s">
        <v>63</v>
      </c>
      <c r="L8" s="70"/>
      <c r="M8" s="117"/>
      <c r="N8" s="118"/>
      <c r="O8" s="96" t="s">
        <v>64</v>
      </c>
      <c r="P8" s="97"/>
      <c r="Q8" s="132" t="s">
        <v>65</v>
      </c>
      <c r="R8" s="133"/>
      <c r="S8" s="96" t="s">
        <v>66</v>
      </c>
      <c r="T8" s="97"/>
      <c r="U8" s="96" t="s">
        <v>67</v>
      </c>
      <c r="V8" s="97"/>
      <c r="W8" s="96" t="s">
        <v>68</v>
      </c>
      <c r="X8" s="97"/>
      <c r="Y8" s="126" t="s">
        <v>69</v>
      </c>
      <c r="Z8" s="127"/>
      <c r="AA8" s="96" t="s">
        <v>70</v>
      </c>
      <c r="AB8" s="97"/>
      <c r="AC8" s="96" t="s">
        <v>71</v>
      </c>
      <c r="AD8" s="97"/>
      <c r="AE8" s="124"/>
      <c r="AF8" s="125"/>
      <c r="AG8" s="124"/>
      <c r="AH8" s="125"/>
      <c r="AI8" s="132" t="s">
        <v>72</v>
      </c>
      <c r="AJ8" s="133"/>
      <c r="AK8" s="70"/>
      <c r="AL8" s="70"/>
      <c r="AM8" s="132" t="s">
        <v>73</v>
      </c>
      <c r="AN8" s="133"/>
      <c r="AO8" s="137"/>
      <c r="AP8" s="137"/>
      <c r="AQ8" s="92" t="s">
        <v>61</v>
      </c>
      <c r="AR8" s="92"/>
      <c r="AS8" s="92" t="s">
        <v>36</v>
      </c>
      <c r="AT8" s="92"/>
      <c r="AU8" s="92" t="s">
        <v>37</v>
      </c>
      <c r="AV8" s="92"/>
      <c r="AW8" s="92" t="s">
        <v>74</v>
      </c>
      <c r="AX8" s="92"/>
      <c r="AY8" s="134" t="s">
        <v>75</v>
      </c>
      <c r="AZ8" s="135"/>
      <c r="BA8" s="94" t="s">
        <v>76</v>
      </c>
      <c r="BB8" s="95"/>
      <c r="BC8" s="90"/>
      <c r="BD8" s="91"/>
      <c r="BE8" s="90"/>
      <c r="BF8" s="91"/>
      <c r="BG8" s="84"/>
      <c r="BH8" s="84"/>
      <c r="BI8" s="84"/>
      <c r="BJ8" s="84"/>
      <c r="BK8" s="84" t="s">
        <v>77</v>
      </c>
      <c r="BL8" s="84"/>
      <c r="BM8" s="84" t="s">
        <v>78</v>
      </c>
      <c r="BN8" s="84"/>
    </row>
    <row r="9" spans="1:66" s="32" customFormat="1" ht="42" customHeight="1">
      <c r="A9" s="105"/>
      <c r="B9" s="70"/>
      <c r="C9" s="33" t="s">
        <v>39</v>
      </c>
      <c r="D9" s="34" t="s">
        <v>40</v>
      </c>
      <c r="E9" s="33" t="s">
        <v>39</v>
      </c>
      <c r="F9" s="34" t="s">
        <v>40</v>
      </c>
      <c r="G9" s="33" t="s">
        <v>39</v>
      </c>
      <c r="H9" s="34" t="s">
        <v>40</v>
      </c>
      <c r="I9" s="33" t="s">
        <v>39</v>
      </c>
      <c r="J9" s="34" t="s">
        <v>40</v>
      </c>
      <c r="K9" s="33" t="s">
        <v>39</v>
      </c>
      <c r="L9" s="34" t="s">
        <v>40</v>
      </c>
      <c r="M9" s="33" t="s">
        <v>39</v>
      </c>
      <c r="N9" s="34" t="s">
        <v>40</v>
      </c>
      <c r="O9" s="33" t="s">
        <v>39</v>
      </c>
      <c r="P9" s="34" t="s">
        <v>40</v>
      </c>
      <c r="Q9" s="33" t="s">
        <v>39</v>
      </c>
      <c r="R9" s="34" t="s">
        <v>40</v>
      </c>
      <c r="S9" s="33" t="s">
        <v>39</v>
      </c>
      <c r="T9" s="34" t="s">
        <v>40</v>
      </c>
      <c r="U9" s="33" t="s">
        <v>39</v>
      </c>
      <c r="V9" s="34" t="s">
        <v>40</v>
      </c>
      <c r="W9" s="33" t="s">
        <v>39</v>
      </c>
      <c r="X9" s="34" t="s">
        <v>40</v>
      </c>
      <c r="Y9" s="33" t="s">
        <v>39</v>
      </c>
      <c r="Z9" s="34" t="s">
        <v>40</v>
      </c>
      <c r="AA9" s="33" t="s">
        <v>39</v>
      </c>
      <c r="AB9" s="34" t="s">
        <v>40</v>
      </c>
      <c r="AC9" s="33" t="s">
        <v>39</v>
      </c>
      <c r="AD9" s="34" t="s">
        <v>40</v>
      </c>
      <c r="AE9" s="33" t="s">
        <v>39</v>
      </c>
      <c r="AF9" s="34" t="s">
        <v>40</v>
      </c>
      <c r="AG9" s="33" t="s">
        <v>39</v>
      </c>
      <c r="AH9" s="34" t="s">
        <v>40</v>
      </c>
      <c r="AI9" s="33" t="s">
        <v>39</v>
      </c>
      <c r="AJ9" s="34" t="s">
        <v>40</v>
      </c>
      <c r="AK9" s="33" t="s">
        <v>39</v>
      </c>
      <c r="AL9" s="34" t="s">
        <v>40</v>
      </c>
      <c r="AM9" s="33" t="s">
        <v>39</v>
      </c>
      <c r="AN9" s="34" t="s">
        <v>40</v>
      </c>
      <c r="AO9" s="33" t="s">
        <v>39</v>
      </c>
      <c r="AP9" s="34" t="s">
        <v>40</v>
      </c>
      <c r="AQ9" s="33" t="s">
        <v>39</v>
      </c>
      <c r="AR9" s="34" t="s">
        <v>40</v>
      </c>
      <c r="AS9" s="33" t="s">
        <v>39</v>
      </c>
      <c r="AT9" s="34" t="s">
        <v>40</v>
      </c>
      <c r="AU9" s="33" t="s">
        <v>39</v>
      </c>
      <c r="AV9" s="34" t="s">
        <v>40</v>
      </c>
      <c r="AW9" s="33" t="s">
        <v>39</v>
      </c>
      <c r="AX9" s="34" t="s">
        <v>40</v>
      </c>
      <c r="AY9" s="33" t="s">
        <v>39</v>
      </c>
      <c r="AZ9" s="34" t="s">
        <v>40</v>
      </c>
      <c r="BA9" s="33" t="s">
        <v>39</v>
      </c>
      <c r="BB9" s="34" t="s">
        <v>40</v>
      </c>
      <c r="BC9" s="33" t="s">
        <v>39</v>
      </c>
      <c r="BD9" s="34" t="s">
        <v>40</v>
      </c>
      <c r="BE9" s="33" t="s">
        <v>39</v>
      </c>
      <c r="BF9" s="34" t="s">
        <v>40</v>
      </c>
      <c r="BG9" s="33" t="s">
        <v>39</v>
      </c>
      <c r="BH9" s="34" t="s">
        <v>40</v>
      </c>
      <c r="BI9" s="33" t="s">
        <v>39</v>
      </c>
      <c r="BJ9" s="34" t="s">
        <v>40</v>
      </c>
      <c r="BK9" s="33" t="s">
        <v>39</v>
      </c>
      <c r="BL9" s="34" t="s">
        <v>40</v>
      </c>
      <c r="BM9" s="33" t="s">
        <v>39</v>
      </c>
      <c r="BN9" s="34" t="s">
        <v>40</v>
      </c>
    </row>
    <row r="10" spans="1:66" s="32" customFormat="1" ht="18.75" customHeight="1">
      <c r="A10" s="35"/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  <c r="AA10" s="35">
        <v>26</v>
      </c>
      <c r="AB10" s="35">
        <v>27</v>
      </c>
      <c r="AC10" s="35">
        <v>28</v>
      </c>
      <c r="AD10" s="35">
        <v>29</v>
      </c>
      <c r="AE10" s="35">
        <v>30</v>
      </c>
      <c r="AF10" s="35">
        <v>31</v>
      </c>
      <c r="AG10" s="35">
        <v>32</v>
      </c>
      <c r="AH10" s="35">
        <v>33</v>
      </c>
      <c r="AI10" s="35">
        <v>34</v>
      </c>
      <c r="AJ10" s="35">
        <v>35</v>
      </c>
      <c r="AK10" s="35">
        <v>36</v>
      </c>
      <c r="AL10" s="35">
        <v>37</v>
      </c>
      <c r="AM10" s="35">
        <v>38</v>
      </c>
      <c r="AN10" s="35">
        <v>39</v>
      </c>
      <c r="AO10" s="35">
        <v>40</v>
      </c>
      <c r="AP10" s="35">
        <v>41</v>
      </c>
      <c r="AQ10" s="35">
        <v>42</v>
      </c>
      <c r="AR10" s="35">
        <v>43</v>
      </c>
      <c r="AS10" s="35">
        <v>44</v>
      </c>
      <c r="AT10" s="35">
        <v>45</v>
      </c>
      <c r="AU10" s="35">
        <v>46</v>
      </c>
      <c r="AV10" s="35">
        <v>47</v>
      </c>
      <c r="AW10" s="35">
        <v>48</v>
      </c>
      <c r="AX10" s="35">
        <v>49</v>
      </c>
      <c r="AY10" s="35">
        <v>50</v>
      </c>
      <c r="AZ10" s="35">
        <v>51</v>
      </c>
      <c r="BA10" s="35">
        <v>52</v>
      </c>
      <c r="BB10" s="35">
        <v>53</v>
      </c>
      <c r="BC10" s="35">
        <v>54</v>
      </c>
      <c r="BD10" s="35">
        <v>55</v>
      </c>
      <c r="BE10" s="35">
        <v>56</v>
      </c>
      <c r="BF10" s="35">
        <v>57</v>
      </c>
      <c r="BG10" s="35">
        <v>58</v>
      </c>
      <c r="BH10" s="35">
        <v>59</v>
      </c>
      <c r="BI10" s="35">
        <v>60</v>
      </c>
      <c r="BJ10" s="35">
        <v>61</v>
      </c>
      <c r="BK10" s="35">
        <v>62</v>
      </c>
      <c r="BL10" s="35">
        <v>63</v>
      </c>
      <c r="BM10" s="35">
        <v>64</v>
      </c>
      <c r="BN10" s="35">
        <v>65</v>
      </c>
    </row>
    <row r="11" spans="1:66" s="47" customFormat="1" ht="19.5" customHeight="1">
      <c r="A11" s="36">
        <v>1</v>
      </c>
      <c r="B11" s="46" t="s">
        <v>79</v>
      </c>
      <c r="C11" s="43">
        <f t="shared" ref="C11:C18" si="0">E11+G11-BA11</f>
        <v>4210478.8139000004</v>
      </c>
      <c r="D11" s="43">
        <f t="shared" ref="D11:D18" si="1">F11+H11-BB11</f>
        <v>355009.89099999995</v>
      </c>
      <c r="E11" s="43">
        <f t="shared" ref="E11:E18" si="2">I11+K11+M11+AE11+AG11+AK11+AO11+AS11</f>
        <v>1973536.7</v>
      </c>
      <c r="F11" s="43">
        <f t="shared" ref="F11:F18" si="3">J11+L11+N11+AF11+AH11+AL11+AP11+AT11</f>
        <v>320416.07659999997</v>
      </c>
      <c r="G11" s="43">
        <f>AY11+BC11+BE11+BG11+BI11+BK11+BM11</f>
        <v>2601649.4139</v>
      </c>
      <c r="H11" s="43">
        <f t="shared" ref="H11" si="4">AZ11+BD11+BF11+BH11+BJ11+BL11+BN11</f>
        <v>34593.814400000003</v>
      </c>
      <c r="I11" s="44">
        <v>564750.4</v>
      </c>
      <c r="J11" s="44">
        <v>122096.978</v>
      </c>
      <c r="K11" s="44">
        <v>0</v>
      </c>
      <c r="L11" s="44">
        <v>0</v>
      </c>
      <c r="M11" s="44">
        <v>945179</v>
      </c>
      <c r="N11" s="44">
        <v>188950.24359999999</v>
      </c>
      <c r="O11" s="44">
        <v>54000</v>
      </c>
      <c r="P11" s="44">
        <v>20321.781999999999</v>
      </c>
      <c r="Q11" s="44">
        <v>290866.2</v>
      </c>
      <c r="R11" s="44">
        <v>41467.0236</v>
      </c>
      <c r="S11" s="44">
        <v>3065</v>
      </c>
      <c r="T11" s="44">
        <v>831.14</v>
      </c>
      <c r="U11" s="44">
        <v>3000</v>
      </c>
      <c r="V11" s="44">
        <v>556</v>
      </c>
      <c r="W11" s="44">
        <v>507147.8</v>
      </c>
      <c r="X11" s="44">
        <v>118658.87</v>
      </c>
      <c r="Y11" s="44">
        <v>498267.8</v>
      </c>
      <c r="Z11" s="44">
        <v>116970.936</v>
      </c>
      <c r="AA11" s="44">
        <v>16000</v>
      </c>
      <c r="AB11" s="44">
        <v>872.5</v>
      </c>
      <c r="AC11" s="44">
        <v>62100</v>
      </c>
      <c r="AD11" s="44">
        <v>5260.9279999999999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2000</v>
      </c>
      <c r="AL11" s="44">
        <v>1800</v>
      </c>
      <c r="AM11" s="44">
        <v>0</v>
      </c>
      <c r="AN11" s="44">
        <v>0</v>
      </c>
      <c r="AO11" s="44">
        <v>63900</v>
      </c>
      <c r="AP11" s="44">
        <v>6981</v>
      </c>
      <c r="AQ11" s="43">
        <f t="shared" ref="AQ11:AR14" si="5">AS11+AU11-BA11</f>
        <v>33000</v>
      </c>
      <c r="AR11" s="43">
        <f t="shared" ref="AR11:AR14" si="6">AT11+AV11-BB11</f>
        <v>587.85500000000002</v>
      </c>
      <c r="AS11" s="44">
        <v>397707.3</v>
      </c>
      <c r="AT11" s="44">
        <v>587.85500000000002</v>
      </c>
      <c r="AU11" s="44">
        <v>0</v>
      </c>
      <c r="AV11" s="44">
        <v>0</v>
      </c>
      <c r="AW11" s="44">
        <v>394707.3</v>
      </c>
      <c r="AX11" s="44">
        <v>0</v>
      </c>
      <c r="AY11" s="44">
        <v>0</v>
      </c>
      <c r="AZ11" s="44">
        <v>0</v>
      </c>
      <c r="BA11" s="44">
        <v>364707.3</v>
      </c>
      <c r="BB11" s="44">
        <v>0</v>
      </c>
      <c r="BC11" s="44">
        <v>3048000.0139000001</v>
      </c>
      <c r="BD11" s="44">
        <v>25467.43</v>
      </c>
      <c r="BE11" s="44">
        <f>54504.4+3495.6</f>
        <v>58000</v>
      </c>
      <c r="BF11" s="44">
        <f>5862.3044+3495.6</f>
        <v>9357.9043999999994</v>
      </c>
      <c r="BG11" s="44">
        <v>0</v>
      </c>
      <c r="BH11" s="44">
        <v>0</v>
      </c>
      <c r="BI11" s="44">
        <v>0</v>
      </c>
      <c r="BJ11" s="44">
        <v>0</v>
      </c>
      <c r="BK11" s="44">
        <v>-504350.6</v>
      </c>
      <c r="BL11" s="44">
        <v>-231.52</v>
      </c>
      <c r="BM11" s="44">
        <v>0</v>
      </c>
      <c r="BN11" s="44">
        <v>0</v>
      </c>
    </row>
    <row r="12" spans="1:66" s="38" customFormat="1" ht="18" customHeight="1">
      <c r="A12" s="36">
        <v>2</v>
      </c>
      <c r="B12" s="41" t="s">
        <v>80</v>
      </c>
      <c r="C12" s="43">
        <f t="shared" si="0"/>
        <v>2587995.0939999996</v>
      </c>
      <c r="D12" s="43">
        <f t="shared" si="1"/>
        <v>666825.6394000001</v>
      </c>
      <c r="E12" s="43">
        <f t="shared" si="2"/>
        <v>2229852.7999999998</v>
      </c>
      <c r="F12" s="43">
        <f t="shared" si="3"/>
        <v>320189.5454</v>
      </c>
      <c r="G12" s="43">
        <f t="shared" ref="G12:G18" si="7">AY12+BC12+BE12+BG12+BI12+BK12+BM12</f>
        <v>799142.29399999999</v>
      </c>
      <c r="H12" s="43">
        <f t="shared" ref="H12:H14" si="8">AZ12+BD12+BF12+BH12+BJ12+BL12+BN12</f>
        <v>408962.84900000005</v>
      </c>
      <c r="I12" s="44">
        <v>354505.4</v>
      </c>
      <c r="J12" s="44">
        <v>55294.974000000002</v>
      </c>
      <c r="K12" s="44">
        <v>0</v>
      </c>
      <c r="L12" s="44">
        <v>0</v>
      </c>
      <c r="M12" s="44">
        <v>235863.5</v>
      </c>
      <c r="N12" s="44">
        <v>16347.3804</v>
      </c>
      <c r="O12" s="44">
        <v>24238.5</v>
      </c>
      <c r="P12" s="44">
        <v>7188.3195999999998</v>
      </c>
      <c r="Q12" s="44">
        <v>2000</v>
      </c>
      <c r="R12" s="44">
        <v>620.024</v>
      </c>
      <c r="S12" s="44">
        <v>4720</v>
      </c>
      <c r="T12" s="44">
        <v>614.28660000000002</v>
      </c>
      <c r="U12" s="44">
        <v>6000</v>
      </c>
      <c r="V12" s="44">
        <v>200</v>
      </c>
      <c r="W12" s="44">
        <v>58130</v>
      </c>
      <c r="X12" s="44">
        <v>5500.2020000000002</v>
      </c>
      <c r="Y12" s="48">
        <v>37500</v>
      </c>
      <c r="Z12" s="48">
        <v>2428</v>
      </c>
      <c r="AA12" s="44">
        <v>85300</v>
      </c>
      <c r="AB12" s="44">
        <v>889.25</v>
      </c>
      <c r="AC12" s="44">
        <v>25900</v>
      </c>
      <c r="AD12" s="44">
        <v>1139.1092000000001</v>
      </c>
      <c r="AE12" s="44">
        <v>0</v>
      </c>
      <c r="AF12" s="44">
        <v>0</v>
      </c>
      <c r="AG12" s="44">
        <v>1043359</v>
      </c>
      <c r="AH12" s="44">
        <v>171908.12100000001</v>
      </c>
      <c r="AI12" s="44">
        <v>1043359</v>
      </c>
      <c r="AJ12" s="44">
        <v>171908.12100000001</v>
      </c>
      <c r="AK12" s="44">
        <v>92724.9</v>
      </c>
      <c r="AL12" s="44">
        <v>1941.4059999999999</v>
      </c>
      <c r="AM12" s="44">
        <v>11804.9</v>
      </c>
      <c r="AN12" s="44">
        <v>1721.4059999999999</v>
      </c>
      <c r="AO12" s="44">
        <v>20400</v>
      </c>
      <c r="AP12" s="44">
        <v>5020</v>
      </c>
      <c r="AQ12" s="43">
        <f t="shared" si="5"/>
        <v>42000</v>
      </c>
      <c r="AR12" s="43">
        <f t="shared" si="5"/>
        <v>7350.9090000000069</v>
      </c>
      <c r="AS12" s="44">
        <v>483000</v>
      </c>
      <c r="AT12" s="44">
        <v>69677.664000000004</v>
      </c>
      <c r="AU12" s="44">
        <v>0</v>
      </c>
      <c r="AV12" s="44">
        <v>0</v>
      </c>
      <c r="AW12" s="44">
        <v>445000</v>
      </c>
      <c r="AX12" s="44">
        <v>62326.754999999997</v>
      </c>
      <c r="AY12" s="44">
        <v>0</v>
      </c>
      <c r="AZ12" s="44">
        <v>0</v>
      </c>
      <c r="BA12" s="44">
        <v>441000</v>
      </c>
      <c r="BB12" s="44">
        <v>62326.754999999997</v>
      </c>
      <c r="BC12" s="44">
        <v>781127.96299999999</v>
      </c>
      <c r="BD12" s="44">
        <v>115666.516</v>
      </c>
      <c r="BE12" s="44">
        <v>429610.5</v>
      </c>
      <c r="BF12" s="44">
        <v>300624.69900000002</v>
      </c>
      <c r="BG12" s="44">
        <v>0</v>
      </c>
      <c r="BH12" s="44">
        <v>0</v>
      </c>
      <c r="BI12" s="44">
        <v>-11000</v>
      </c>
      <c r="BJ12" s="44">
        <v>-2461</v>
      </c>
      <c r="BK12" s="44">
        <v>-400596.16899999999</v>
      </c>
      <c r="BL12" s="44">
        <v>-4867.366</v>
      </c>
      <c r="BM12" s="44">
        <v>0</v>
      </c>
      <c r="BN12" s="44">
        <v>0</v>
      </c>
    </row>
    <row r="13" spans="1:66" s="38" customFormat="1" ht="23.25" customHeight="1">
      <c r="A13" s="36">
        <v>3</v>
      </c>
      <c r="B13" s="41" t="s">
        <v>81</v>
      </c>
      <c r="C13" s="43">
        <f t="shared" si="0"/>
        <v>860570.50870000001</v>
      </c>
      <c r="D13" s="43">
        <f t="shared" si="1"/>
        <v>238529.48700000002</v>
      </c>
      <c r="E13" s="43">
        <f t="shared" si="2"/>
        <v>745373.39410000003</v>
      </c>
      <c r="F13" s="43">
        <f t="shared" si="3"/>
        <v>148388.82400000002</v>
      </c>
      <c r="G13" s="43">
        <f t="shared" si="7"/>
        <v>210629.06359999999</v>
      </c>
      <c r="H13" s="43">
        <f t="shared" ref="H13" si="9">AZ13+BD13+BF13+BH13+BJ13+BL13+BN13</f>
        <v>114340.66299999999</v>
      </c>
      <c r="I13" s="44">
        <v>225238</v>
      </c>
      <c r="J13" s="44">
        <v>35949.19</v>
      </c>
      <c r="K13" s="44">
        <v>0</v>
      </c>
      <c r="L13" s="44">
        <v>0</v>
      </c>
      <c r="M13" s="44">
        <v>60480</v>
      </c>
      <c r="N13" s="44">
        <v>16210.727999999999</v>
      </c>
      <c r="O13" s="44">
        <v>19250</v>
      </c>
      <c r="P13" s="44">
        <v>9608.5259999999998</v>
      </c>
      <c r="Q13" s="44">
        <v>150</v>
      </c>
      <c r="R13" s="44">
        <v>0</v>
      </c>
      <c r="S13" s="44">
        <v>1800</v>
      </c>
      <c r="T13" s="44">
        <v>365.25700000000001</v>
      </c>
      <c r="U13" s="44">
        <v>500</v>
      </c>
      <c r="V13" s="44">
        <v>27.4</v>
      </c>
      <c r="W13" s="44">
        <v>9420</v>
      </c>
      <c r="X13" s="44">
        <v>2476.1799999999998</v>
      </c>
      <c r="Y13" s="44">
        <v>5980</v>
      </c>
      <c r="Z13" s="44">
        <v>1715</v>
      </c>
      <c r="AA13" s="44">
        <v>8660</v>
      </c>
      <c r="AB13" s="44">
        <v>1026.44</v>
      </c>
      <c r="AC13" s="44">
        <v>18000</v>
      </c>
      <c r="AD13" s="44">
        <v>2532.0709999999999</v>
      </c>
      <c r="AE13" s="44">
        <v>0</v>
      </c>
      <c r="AF13" s="44">
        <v>0</v>
      </c>
      <c r="AG13" s="44">
        <v>320325.5</v>
      </c>
      <c r="AH13" s="44">
        <v>70865.305999999997</v>
      </c>
      <c r="AI13" s="44">
        <v>320325.5</v>
      </c>
      <c r="AJ13" s="44">
        <v>70865.305999999997</v>
      </c>
      <c r="AK13" s="44">
        <v>4389.3999999999996</v>
      </c>
      <c r="AL13" s="44">
        <v>181.6</v>
      </c>
      <c r="AM13" s="44">
        <v>1089.4000000000001</v>
      </c>
      <c r="AN13" s="44">
        <v>181.6</v>
      </c>
      <c r="AO13" s="44">
        <v>7500</v>
      </c>
      <c r="AP13" s="44">
        <v>846</v>
      </c>
      <c r="AQ13" s="43">
        <f t="shared" si="5"/>
        <v>32008.545100000003</v>
      </c>
      <c r="AR13" s="43">
        <f t="shared" si="6"/>
        <v>136</v>
      </c>
      <c r="AS13" s="44">
        <v>127440.4941</v>
      </c>
      <c r="AT13" s="44">
        <v>24336</v>
      </c>
      <c r="AU13" s="44">
        <v>0</v>
      </c>
      <c r="AV13" s="44">
        <v>0</v>
      </c>
      <c r="AW13" s="44">
        <v>119690.4941</v>
      </c>
      <c r="AX13" s="44">
        <v>24200</v>
      </c>
      <c r="AY13" s="44">
        <v>0</v>
      </c>
      <c r="AZ13" s="44">
        <v>0</v>
      </c>
      <c r="BA13" s="44">
        <v>95431.948999999993</v>
      </c>
      <c r="BB13" s="44">
        <v>24200</v>
      </c>
      <c r="BC13" s="44">
        <v>271492.37599999999</v>
      </c>
      <c r="BD13" s="44">
        <v>113318.06299999999</v>
      </c>
      <c r="BE13" s="44">
        <v>39136.687599999997</v>
      </c>
      <c r="BF13" s="44">
        <v>1230.9000000000001</v>
      </c>
      <c r="BG13" s="44">
        <v>0</v>
      </c>
      <c r="BH13" s="44">
        <v>0</v>
      </c>
      <c r="BI13" s="44">
        <v>-15000</v>
      </c>
      <c r="BJ13" s="44">
        <v>-170</v>
      </c>
      <c r="BK13" s="44">
        <v>-85000</v>
      </c>
      <c r="BL13" s="44">
        <v>-38.299999999999997</v>
      </c>
      <c r="BM13" s="44">
        <v>0</v>
      </c>
      <c r="BN13" s="44">
        <v>0</v>
      </c>
    </row>
    <row r="14" spans="1:66" s="38" customFormat="1" ht="23.25" customHeight="1">
      <c r="A14" s="36">
        <v>5</v>
      </c>
      <c r="B14" s="41" t="s">
        <v>82</v>
      </c>
      <c r="C14" s="43">
        <f t="shared" si="0"/>
        <v>5141046.7730999999</v>
      </c>
      <c r="D14" s="43">
        <f t="shared" si="1"/>
        <v>526324.85379999992</v>
      </c>
      <c r="E14" s="43">
        <f t="shared" si="2"/>
        <v>3530410</v>
      </c>
      <c r="F14" s="43">
        <f t="shared" si="3"/>
        <v>313591.64279999997</v>
      </c>
      <c r="G14" s="43">
        <f t="shared" si="7"/>
        <v>1610636.7731000001</v>
      </c>
      <c r="H14" s="43">
        <f t="shared" si="8"/>
        <v>212733.21100000001</v>
      </c>
      <c r="I14" s="44">
        <v>836824</v>
      </c>
      <c r="J14" s="44">
        <v>94254.209000000003</v>
      </c>
      <c r="K14" s="44">
        <v>0</v>
      </c>
      <c r="L14" s="44">
        <v>0</v>
      </c>
      <c r="M14" s="44">
        <v>671366</v>
      </c>
      <c r="N14" s="44">
        <v>62154.946799999998</v>
      </c>
      <c r="O14" s="44">
        <v>82700</v>
      </c>
      <c r="P14" s="44">
        <v>24966.633099999999</v>
      </c>
      <c r="Q14" s="44">
        <v>1270</v>
      </c>
      <c r="R14" s="44">
        <v>0</v>
      </c>
      <c r="S14" s="44">
        <v>4700</v>
      </c>
      <c r="T14" s="44">
        <v>585.08799999999997</v>
      </c>
      <c r="U14" s="44">
        <v>6820</v>
      </c>
      <c r="V14" s="44">
        <v>49.2</v>
      </c>
      <c r="W14" s="44">
        <v>47041</v>
      </c>
      <c r="X14" s="44">
        <v>1676.925</v>
      </c>
      <c r="Y14" s="44">
        <v>15586</v>
      </c>
      <c r="Z14" s="44">
        <v>0</v>
      </c>
      <c r="AA14" s="44">
        <v>129330</v>
      </c>
      <c r="AB14" s="44">
        <v>4660.84</v>
      </c>
      <c r="AC14" s="44">
        <v>344380</v>
      </c>
      <c r="AD14" s="44">
        <v>26205.291700000002</v>
      </c>
      <c r="AE14" s="44">
        <v>0</v>
      </c>
      <c r="AF14" s="44">
        <v>0</v>
      </c>
      <c r="AG14" s="44">
        <v>766518</v>
      </c>
      <c r="AH14" s="44">
        <v>100313.605</v>
      </c>
      <c r="AI14" s="44">
        <v>766518</v>
      </c>
      <c r="AJ14" s="44">
        <v>100313.605</v>
      </c>
      <c r="AK14" s="44">
        <v>472722</v>
      </c>
      <c r="AL14" s="44">
        <v>47545.646999999997</v>
      </c>
      <c r="AM14" s="44">
        <v>333722</v>
      </c>
      <c r="AN14" s="44">
        <v>44318.396999999997</v>
      </c>
      <c r="AO14" s="44">
        <v>63800</v>
      </c>
      <c r="AP14" s="44">
        <v>9015</v>
      </c>
      <c r="AQ14" s="43">
        <f t="shared" si="5"/>
        <v>719180</v>
      </c>
      <c r="AR14" s="43">
        <f t="shared" si="6"/>
        <v>308.23500000000001</v>
      </c>
      <c r="AS14" s="44">
        <v>719180</v>
      </c>
      <c r="AT14" s="44">
        <v>308.23500000000001</v>
      </c>
      <c r="AU14" s="44">
        <v>0</v>
      </c>
      <c r="AV14" s="44">
        <v>0</v>
      </c>
      <c r="AW14" s="44">
        <v>700000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1423988.2889</v>
      </c>
      <c r="BD14" s="44">
        <v>138650.19080000001</v>
      </c>
      <c r="BE14" s="44">
        <v>186648.48420000001</v>
      </c>
      <c r="BF14" s="44">
        <v>75750.454199999993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-1667.434</v>
      </c>
      <c r="BM14" s="44">
        <v>0</v>
      </c>
      <c r="BN14" s="44">
        <v>0</v>
      </c>
    </row>
    <row r="15" spans="1:66" s="38" customFormat="1" ht="19.5" customHeight="1">
      <c r="A15" s="36">
        <v>6</v>
      </c>
      <c r="B15" s="41" t="s">
        <v>83</v>
      </c>
      <c r="C15" s="43">
        <f t="shared" si="0"/>
        <v>1945302.0899</v>
      </c>
      <c r="D15" s="43">
        <f t="shared" si="1"/>
        <v>423800.05849999998</v>
      </c>
      <c r="E15" s="43">
        <f t="shared" si="2"/>
        <v>1380000</v>
      </c>
      <c r="F15" s="43">
        <f t="shared" si="3"/>
        <v>359170.10440000001</v>
      </c>
      <c r="G15" s="43">
        <f>AY15+BC15+BE15+BG15+BI15+BK15+BM15</f>
        <v>817102.08990000002</v>
      </c>
      <c r="H15" s="43">
        <f>AZ15+BD15+BF15+BH15+BJ15+BL15+BN15</f>
        <v>184160.09179999999</v>
      </c>
      <c r="I15" s="44">
        <v>267000</v>
      </c>
      <c r="J15" s="44">
        <v>49708.116000000002</v>
      </c>
      <c r="K15" s="44">
        <v>0</v>
      </c>
      <c r="L15" s="44">
        <v>0</v>
      </c>
      <c r="M15" s="44">
        <v>102500</v>
      </c>
      <c r="N15" s="44">
        <v>23375.2287</v>
      </c>
      <c r="O15" s="44">
        <v>44600</v>
      </c>
      <c r="P15" s="44">
        <v>21174.855200000002</v>
      </c>
      <c r="Q15" s="44">
        <v>1000</v>
      </c>
      <c r="R15" s="44">
        <v>72.376599999999996</v>
      </c>
      <c r="S15" s="44">
        <v>1700</v>
      </c>
      <c r="T15" s="44">
        <v>451.26190000000003</v>
      </c>
      <c r="U15" s="44">
        <v>2300</v>
      </c>
      <c r="V15" s="44">
        <v>0</v>
      </c>
      <c r="W15" s="44">
        <v>11700</v>
      </c>
      <c r="X15" s="44">
        <v>851</v>
      </c>
      <c r="Y15" s="44">
        <v>3585</v>
      </c>
      <c r="Z15" s="44">
        <v>170.4</v>
      </c>
      <c r="AA15" s="44">
        <v>11900</v>
      </c>
      <c r="AB15" s="44">
        <v>222.1</v>
      </c>
      <c r="AC15" s="44">
        <v>19600</v>
      </c>
      <c r="AD15" s="44">
        <v>419</v>
      </c>
      <c r="AE15" s="44">
        <v>0</v>
      </c>
      <c r="AF15" s="44">
        <v>0</v>
      </c>
      <c r="AG15" s="44">
        <v>709000</v>
      </c>
      <c r="AH15" s="44">
        <v>162822.28700000001</v>
      </c>
      <c r="AI15" s="44">
        <v>709000</v>
      </c>
      <c r="AJ15" s="44">
        <v>162822.28700000001</v>
      </c>
      <c r="AK15" s="44">
        <v>19100</v>
      </c>
      <c r="AL15" s="44">
        <v>350</v>
      </c>
      <c r="AM15" s="44">
        <v>0</v>
      </c>
      <c r="AN15" s="44">
        <v>0</v>
      </c>
      <c r="AO15" s="44">
        <v>25500</v>
      </c>
      <c r="AP15" s="44">
        <v>3030.77</v>
      </c>
      <c r="AQ15" s="43">
        <f t="shared" ref="AQ15" si="10">AS15+AU15-BA15</f>
        <v>5100</v>
      </c>
      <c r="AR15" s="43">
        <f t="shared" ref="AR15" si="11">AT15+AV15-BB15</f>
        <v>353.56499999998778</v>
      </c>
      <c r="AS15" s="44">
        <v>256900</v>
      </c>
      <c r="AT15" s="44">
        <v>119883.70269999999</v>
      </c>
      <c r="AU15" s="44">
        <v>0</v>
      </c>
      <c r="AV15" s="44">
        <v>0</v>
      </c>
      <c r="AW15" s="44">
        <v>251800</v>
      </c>
      <c r="AX15" s="44">
        <v>119530.13770000001</v>
      </c>
      <c r="AY15" s="44">
        <v>0</v>
      </c>
      <c r="AZ15" s="44">
        <v>0</v>
      </c>
      <c r="BA15" s="44">
        <v>251800</v>
      </c>
      <c r="BB15" s="44">
        <v>119530.13770000001</v>
      </c>
      <c r="BC15" s="44">
        <v>1073000</v>
      </c>
      <c r="BD15" s="44">
        <v>232049</v>
      </c>
      <c r="BE15" s="44">
        <v>22302.089899999999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-278200</v>
      </c>
      <c r="BL15" s="44">
        <v>-47888.908199999998</v>
      </c>
      <c r="BM15" s="44">
        <v>0</v>
      </c>
      <c r="BN15" s="44">
        <v>0</v>
      </c>
    </row>
    <row r="16" spans="1:66" ht="16.5" customHeight="1">
      <c r="A16" s="36"/>
      <c r="B16" s="39"/>
      <c r="C16" s="37">
        <f t="shared" si="0"/>
        <v>0</v>
      </c>
      <c r="D16" s="37">
        <f t="shared" si="1"/>
        <v>0</v>
      </c>
      <c r="E16" s="37">
        <f t="shared" si="2"/>
        <v>0</v>
      </c>
      <c r="F16" s="37">
        <f t="shared" si="3"/>
        <v>0</v>
      </c>
      <c r="G16" s="37">
        <f t="shared" si="7"/>
        <v>0</v>
      </c>
      <c r="H16" s="37">
        <f t="shared" ref="H16:H18" si="12">AZ16+BD16+BF16+BH16+BJ16+BL16+BN16</f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7">
        <f t="shared" ref="AQ16:AR18" si="13">AS16+AU16-BA16</f>
        <v>0</v>
      </c>
      <c r="AR16" s="37">
        <f t="shared" si="13"/>
        <v>0</v>
      </c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</row>
    <row r="17" spans="1:66" ht="16.5" customHeight="1">
      <c r="A17" s="36"/>
      <c r="B17" s="39"/>
      <c r="C17" s="37">
        <f t="shared" si="0"/>
        <v>0</v>
      </c>
      <c r="D17" s="37">
        <f t="shared" si="1"/>
        <v>0</v>
      </c>
      <c r="E17" s="37">
        <f t="shared" si="2"/>
        <v>0</v>
      </c>
      <c r="F17" s="37">
        <f t="shared" si="3"/>
        <v>0</v>
      </c>
      <c r="G17" s="37">
        <f t="shared" si="7"/>
        <v>0</v>
      </c>
      <c r="H17" s="37">
        <f t="shared" si="12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>
        <f t="shared" si="13"/>
        <v>0</v>
      </c>
      <c r="AR17" s="37">
        <f t="shared" si="13"/>
        <v>0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6.5" customHeight="1">
      <c r="A18" s="36"/>
      <c r="B18" s="39" t="s">
        <v>41</v>
      </c>
      <c r="C18" s="37">
        <f t="shared" si="0"/>
        <v>14745393.2796</v>
      </c>
      <c r="D18" s="37">
        <f t="shared" si="1"/>
        <v>2210489.9296999997</v>
      </c>
      <c r="E18" s="37">
        <f t="shared" si="2"/>
        <v>9859172.8940999992</v>
      </c>
      <c r="F18" s="37">
        <f t="shared" si="3"/>
        <v>1461756.1932000001</v>
      </c>
      <c r="G18" s="37">
        <f t="shared" si="7"/>
        <v>6039159.6345000006</v>
      </c>
      <c r="H18" s="37">
        <f t="shared" si="12"/>
        <v>954790.62920000008</v>
      </c>
      <c r="I18" s="37">
        <f t="shared" ref="I18:AP18" si="14">SUM(I11:I17)</f>
        <v>2248317.7999999998</v>
      </c>
      <c r="J18" s="37">
        <f t="shared" si="14"/>
        <v>357303.467</v>
      </c>
      <c r="K18" s="37">
        <f t="shared" si="14"/>
        <v>0</v>
      </c>
      <c r="L18" s="37">
        <f t="shared" si="14"/>
        <v>0</v>
      </c>
      <c r="M18" s="37">
        <f t="shared" si="14"/>
        <v>2015388.5</v>
      </c>
      <c r="N18" s="37">
        <f t="shared" si="14"/>
        <v>307038.52749999997</v>
      </c>
      <c r="O18" s="37">
        <f t="shared" si="14"/>
        <v>224788.5</v>
      </c>
      <c r="P18" s="37">
        <f t="shared" si="14"/>
        <v>83260.115900000004</v>
      </c>
      <c r="Q18" s="37">
        <f t="shared" si="14"/>
        <v>295286.2</v>
      </c>
      <c r="R18" s="37">
        <f t="shared" si="14"/>
        <v>42159.424200000001</v>
      </c>
      <c r="S18" s="37">
        <f t="shared" si="14"/>
        <v>15985</v>
      </c>
      <c r="T18" s="37">
        <f t="shared" si="14"/>
        <v>2847.0335</v>
      </c>
      <c r="U18" s="37">
        <f t="shared" si="14"/>
        <v>18620</v>
      </c>
      <c r="V18" s="37">
        <f t="shared" si="14"/>
        <v>832.6</v>
      </c>
      <c r="W18" s="37">
        <f t="shared" si="14"/>
        <v>633438.80000000005</v>
      </c>
      <c r="X18" s="37">
        <f t="shared" si="14"/>
        <v>129163.177</v>
      </c>
      <c r="Y18" s="37">
        <f t="shared" si="14"/>
        <v>560918.80000000005</v>
      </c>
      <c r="Z18" s="37">
        <f t="shared" si="14"/>
        <v>121284.336</v>
      </c>
      <c r="AA18" s="37">
        <f t="shared" si="14"/>
        <v>251190</v>
      </c>
      <c r="AB18" s="37">
        <f t="shared" si="14"/>
        <v>7671.130000000001</v>
      </c>
      <c r="AC18" s="37">
        <f t="shared" si="14"/>
        <v>469980</v>
      </c>
      <c r="AD18" s="37">
        <f t="shared" si="14"/>
        <v>35556.399900000004</v>
      </c>
      <c r="AE18" s="37">
        <f t="shared" si="14"/>
        <v>0</v>
      </c>
      <c r="AF18" s="37">
        <f t="shared" si="14"/>
        <v>0</v>
      </c>
      <c r="AG18" s="37">
        <f t="shared" si="14"/>
        <v>2839202.5</v>
      </c>
      <c r="AH18" s="37">
        <f t="shared" si="14"/>
        <v>505909.31900000002</v>
      </c>
      <c r="AI18" s="37">
        <f t="shared" si="14"/>
        <v>2839202.5</v>
      </c>
      <c r="AJ18" s="37">
        <f t="shared" si="14"/>
        <v>505909.31900000002</v>
      </c>
      <c r="AK18" s="37">
        <f t="shared" si="14"/>
        <v>590936.30000000005</v>
      </c>
      <c r="AL18" s="37">
        <f t="shared" si="14"/>
        <v>51818.652999999998</v>
      </c>
      <c r="AM18" s="37">
        <f t="shared" si="14"/>
        <v>346616.3</v>
      </c>
      <c r="AN18" s="37">
        <f t="shared" si="14"/>
        <v>46221.402999999998</v>
      </c>
      <c r="AO18" s="37">
        <f t="shared" si="14"/>
        <v>181100</v>
      </c>
      <c r="AP18" s="37">
        <f t="shared" si="14"/>
        <v>24892.77</v>
      </c>
      <c r="AQ18" s="37">
        <f t="shared" si="13"/>
        <v>831288.54509999999</v>
      </c>
      <c r="AR18" s="37">
        <f t="shared" si="13"/>
        <v>8736.5639999999548</v>
      </c>
      <c r="AS18" s="37">
        <f t="shared" ref="AS18:BN18" si="15">SUM(AS11:AS17)</f>
        <v>1984227.7941000001</v>
      </c>
      <c r="AT18" s="37">
        <f t="shared" si="15"/>
        <v>214793.45669999998</v>
      </c>
      <c r="AU18" s="37">
        <f t="shared" si="15"/>
        <v>0</v>
      </c>
      <c r="AV18" s="37">
        <f t="shared" si="15"/>
        <v>0</v>
      </c>
      <c r="AW18" s="37">
        <f t="shared" si="15"/>
        <v>1911197.7941000001</v>
      </c>
      <c r="AX18" s="37">
        <f t="shared" si="15"/>
        <v>206056.89270000003</v>
      </c>
      <c r="AY18" s="37">
        <f t="shared" si="15"/>
        <v>0</v>
      </c>
      <c r="AZ18" s="37">
        <f t="shared" si="15"/>
        <v>0</v>
      </c>
      <c r="BA18" s="37">
        <f t="shared" si="15"/>
        <v>1152939.2490000001</v>
      </c>
      <c r="BB18" s="37">
        <f t="shared" si="15"/>
        <v>206056.89270000003</v>
      </c>
      <c r="BC18" s="37">
        <f t="shared" si="15"/>
        <v>6597608.6418000003</v>
      </c>
      <c r="BD18" s="37">
        <f t="shared" si="15"/>
        <v>625151.19980000006</v>
      </c>
      <c r="BE18" s="37">
        <f t="shared" si="15"/>
        <v>735697.76169999992</v>
      </c>
      <c r="BF18" s="37">
        <f t="shared" si="15"/>
        <v>386963.95760000002</v>
      </c>
      <c r="BG18" s="37">
        <f t="shared" si="15"/>
        <v>0</v>
      </c>
      <c r="BH18" s="37">
        <f t="shared" si="15"/>
        <v>0</v>
      </c>
      <c r="BI18" s="37">
        <f t="shared" si="15"/>
        <v>-26000</v>
      </c>
      <c r="BJ18" s="37">
        <f t="shared" si="15"/>
        <v>-2631</v>
      </c>
      <c r="BK18" s="37">
        <f t="shared" si="15"/>
        <v>-1268146.7689999999</v>
      </c>
      <c r="BL18" s="37">
        <f t="shared" si="15"/>
        <v>-54693.528200000001</v>
      </c>
      <c r="BM18" s="37">
        <f t="shared" si="15"/>
        <v>0</v>
      </c>
      <c r="BN18" s="37">
        <f t="shared" si="15"/>
        <v>0</v>
      </c>
    </row>
    <row r="19" spans="1:66" ht="15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2" spans="1:66" ht="18" customHeight="1"/>
    <row r="23" spans="1:66">
      <c r="BE23" s="45"/>
      <c r="BG23" s="45"/>
    </row>
    <row r="25" spans="1:66">
      <c r="BE25" s="45"/>
      <c r="BG25" s="45"/>
    </row>
  </sheetData>
  <protectedRanges>
    <protectedRange sqref="AS12:BN17" name="Range3"/>
    <protectedRange sqref="B16:B18" name="Range1"/>
    <protectedRange sqref="AS18:BN18 I12:AP18" name="Range2"/>
    <protectedRange sqref="B11:B15" name="Range1_1_1_1_2"/>
    <protectedRange sqref="I11:AP11" name="Range2_1"/>
    <protectedRange sqref="AS11:BN11" name="Range3_1"/>
  </protectedRanges>
  <mergeCells count="51">
    <mergeCell ref="AK7:AL8"/>
    <mergeCell ref="AI8:AJ8"/>
    <mergeCell ref="AQ8:AR8"/>
    <mergeCell ref="A2:BN2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I5:BB5"/>
    <mergeCell ref="AW7:BB7"/>
    <mergeCell ref="AM8:AN8"/>
    <mergeCell ref="AY8:AZ8"/>
    <mergeCell ref="C8:D8"/>
    <mergeCell ref="BC4:BN4"/>
    <mergeCell ref="BA8:BB8"/>
    <mergeCell ref="BK8:BL8"/>
    <mergeCell ref="AC8:AD8"/>
    <mergeCell ref="U8:V8"/>
    <mergeCell ref="BE7:BF8"/>
    <mergeCell ref="AW8:AX8"/>
    <mergeCell ref="BI5:BN5"/>
    <mergeCell ref="I6:BB6"/>
    <mergeCell ref="BC6:BF6"/>
    <mergeCell ref="BG6:BH8"/>
    <mergeCell ref="BI6:BJ8"/>
    <mergeCell ref="AQ7:AV7"/>
    <mergeCell ref="AU8:AV8"/>
    <mergeCell ref="AA8:AB8"/>
    <mergeCell ref="BK6:BN7"/>
    <mergeCell ref="I7:L7"/>
    <mergeCell ref="E8:F8"/>
    <mergeCell ref="BC5:BH5"/>
    <mergeCell ref="BM8:BN8"/>
    <mergeCell ref="BC7:BD8"/>
    <mergeCell ref="G8:H8"/>
    <mergeCell ref="I8:J8"/>
    <mergeCell ref="K8:L8"/>
    <mergeCell ref="AS8:AT8"/>
    <mergeCell ref="AO7:AP8"/>
    <mergeCell ref="AM7:AN7"/>
    <mergeCell ref="O8:P8"/>
    <mergeCell ref="Q8:R8"/>
    <mergeCell ref="S8:T8"/>
    <mergeCell ref="AI7:A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2023-04-17T07:03:30Z</dcterms:modified>
</cp:coreProperties>
</file>