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activeTab="4"/>
  </bookViews>
  <sheets>
    <sheet name="Hayter1" sheetId="1" r:id="rId1"/>
    <sheet name="Hayter2" sheetId="2" r:id="rId2"/>
    <sheet name="Hayter3" sheetId="3" r:id="rId3"/>
    <sheet name="Hayter4" sheetId="4" r:id="rId4"/>
    <sheet name="Ընդամենը" sheetId="5" r:id="rId5"/>
    <sheet name="Лист1" sheetId="6" r:id="rId6"/>
  </sheets>
  <definedNames>
    <definedName name="_GoBack" localSheetId="2">Hayter3!$C$12</definedName>
    <definedName name="_xlnm._FilterDatabase" localSheetId="4" hidden="1">Ընդամենը!$A$1:$J$130</definedName>
  </definedNames>
  <calcPr calcId="162913"/>
</workbook>
</file>

<file path=xl/calcChain.xml><?xml version="1.0" encoding="utf-8"?>
<calcChain xmlns="http://schemas.openxmlformats.org/spreadsheetml/2006/main">
  <c r="C9" i="6" l="1"/>
  <c r="D9" i="6"/>
  <c r="E9" i="6"/>
  <c r="B9" i="6"/>
  <c r="E129" i="5"/>
  <c r="F129" i="5"/>
  <c r="G129" i="5"/>
  <c r="D129" i="5"/>
  <c r="E128" i="5"/>
  <c r="F128" i="5"/>
  <c r="G128" i="5"/>
  <c r="D128" i="5"/>
  <c r="E102" i="5"/>
  <c r="F102" i="5"/>
  <c r="G102" i="5"/>
  <c r="D102" i="5"/>
  <c r="E87" i="5"/>
  <c r="G87" i="5"/>
  <c r="D87" i="5"/>
  <c r="E39" i="5"/>
  <c r="G39" i="5"/>
  <c r="D39" i="5"/>
  <c r="E34" i="5"/>
  <c r="D34" i="5"/>
  <c r="E24" i="5"/>
  <c r="G24" i="5"/>
  <c r="D24" i="5"/>
  <c r="F120" i="5" l="1"/>
  <c r="F111" i="5"/>
  <c r="F110" i="5"/>
  <c r="F109" i="5"/>
  <c r="F108" i="5"/>
  <c r="F107" i="5"/>
  <c r="F106" i="5"/>
  <c r="F105" i="5"/>
  <c r="F104" i="5"/>
  <c r="F80" i="5"/>
  <c r="F79" i="5"/>
  <c r="F77" i="5"/>
  <c r="F52" i="5"/>
  <c r="F21" i="5"/>
  <c r="F20" i="5"/>
  <c r="F19" i="5"/>
  <c r="F18" i="5"/>
  <c r="F17" i="5"/>
  <c r="F9" i="5"/>
  <c r="F51" i="5"/>
  <c r="F53" i="5" l="1"/>
  <c r="F113" i="5" l="1"/>
  <c r="F31" i="5"/>
  <c r="F32" i="5"/>
  <c r="F33" i="5"/>
  <c r="F115" i="5"/>
  <c r="F116" i="5"/>
  <c r="F72" i="5"/>
  <c r="F71" i="5"/>
  <c r="F70" i="5"/>
  <c r="F59" i="5"/>
  <c r="F8" i="5" l="1"/>
  <c r="F5" i="5"/>
  <c r="F6" i="5"/>
  <c r="F7" i="5"/>
  <c r="F4" i="5"/>
  <c r="F45" i="5" l="1"/>
  <c r="F44" i="5"/>
  <c r="F43" i="5"/>
  <c r="F123" i="5" l="1"/>
  <c r="F47" i="5" l="1"/>
  <c r="F48" i="5"/>
  <c r="F49" i="5"/>
  <c r="F126" i="5" l="1"/>
  <c r="F64" i="5"/>
  <c r="F65" i="5"/>
  <c r="F66" i="5"/>
  <c r="F99" i="5" l="1"/>
  <c r="F98" i="5"/>
  <c r="F90" i="5"/>
  <c r="F16" i="5" l="1"/>
  <c r="F94" i="5" l="1"/>
  <c r="F93" i="5"/>
  <c r="F122" i="5" l="1"/>
  <c r="F118" i="5"/>
  <c r="F119" i="5"/>
  <c r="F121" i="5"/>
  <c r="F124" i="5"/>
  <c r="F75" i="5" l="1"/>
  <c r="F57" i="5" l="1"/>
  <c r="F127" i="5"/>
  <c r="F37" i="5"/>
  <c r="F38" i="5"/>
  <c r="F67" i="5" l="1"/>
  <c r="F68" i="5"/>
  <c r="F62" i="5"/>
  <c r="F10" i="5"/>
  <c r="F11" i="5"/>
  <c r="F63" i="5"/>
  <c r="F100" i="5"/>
  <c r="F84" i="5" l="1"/>
  <c r="F69" i="5" l="1"/>
  <c r="F73" i="5"/>
  <c r="F74" i="5"/>
  <c r="F76" i="5"/>
  <c r="F78" i="5"/>
  <c r="F81" i="5"/>
  <c r="F82" i="5"/>
  <c r="F83" i="5"/>
  <c r="F85" i="5"/>
  <c r="F86" i="5"/>
  <c r="F88" i="5"/>
  <c r="F89" i="5"/>
  <c r="F91" i="5"/>
  <c r="F92" i="5"/>
  <c r="F95" i="5"/>
  <c r="F96" i="5"/>
  <c r="F97" i="5"/>
  <c r="F101" i="5"/>
  <c r="F112" i="5"/>
  <c r="F114" i="5"/>
  <c r="F117" i="5"/>
  <c r="F125" i="5"/>
  <c r="F13" i="5"/>
  <c r="F14" i="5"/>
  <c r="F15" i="5"/>
  <c r="F22" i="5"/>
  <c r="F23" i="5"/>
  <c r="F25" i="5"/>
  <c r="F26" i="5"/>
  <c r="F27" i="5"/>
  <c r="F28" i="5"/>
  <c r="F29" i="5"/>
  <c r="F30" i="5"/>
  <c r="F35" i="5"/>
  <c r="F36" i="5"/>
  <c r="F41" i="5"/>
  <c r="F42" i="5"/>
  <c r="F46" i="5"/>
  <c r="F50" i="5"/>
  <c r="F54" i="5"/>
  <c r="F55" i="5"/>
  <c r="F56" i="5"/>
  <c r="F58" i="5"/>
  <c r="F60" i="5"/>
  <c r="F61" i="5"/>
  <c r="F87" i="5" l="1"/>
  <c r="F39" i="5"/>
  <c r="F34" i="5"/>
  <c r="F24" i="5"/>
  <c r="E58" i="4"/>
  <c r="E62" i="4" s="1"/>
  <c r="E63" i="4" s="1"/>
  <c r="D58" i="4"/>
  <c r="D62" i="4" s="1"/>
  <c r="F50" i="4"/>
  <c r="F57" i="4"/>
  <c r="F48" i="4"/>
  <c r="F47" i="4"/>
  <c r="F46" i="4"/>
  <c r="F45" i="4"/>
  <c r="F44" i="4"/>
  <c r="F43" i="4"/>
  <c r="F49" i="4"/>
  <c r="F14" i="4"/>
  <c r="F7" i="4"/>
  <c r="F17" i="4"/>
  <c r="E11" i="1"/>
  <c r="D11" i="1"/>
  <c r="E15" i="2"/>
  <c r="D15" i="2"/>
  <c r="E37" i="3"/>
  <c r="D37" i="3"/>
  <c r="F28" i="4"/>
  <c r="F13" i="4"/>
  <c r="F12" i="4"/>
  <c r="F11" i="4"/>
  <c r="F10" i="4"/>
  <c r="F9" i="4"/>
  <c r="F8" i="4"/>
  <c r="F56" i="4"/>
  <c r="F55" i="4"/>
  <c r="F54" i="4"/>
  <c r="F53" i="4"/>
  <c r="F27" i="4"/>
  <c r="F33" i="4"/>
  <c r="F32" i="4"/>
  <c r="F31" i="4"/>
  <c r="F30" i="4"/>
  <c r="F52" i="4"/>
  <c r="F51" i="4"/>
  <c r="F42" i="4"/>
  <c r="F41" i="4"/>
  <c r="F40" i="4"/>
  <c r="F39" i="4"/>
  <c r="F38" i="4"/>
  <c r="F37" i="4"/>
  <c r="F26" i="4"/>
  <c r="F25" i="4"/>
  <c r="F24" i="4"/>
  <c r="F23" i="4"/>
  <c r="F22" i="4"/>
  <c r="F21" i="4"/>
  <c r="F6" i="4"/>
  <c r="F36" i="4"/>
  <c r="F35" i="4"/>
  <c r="F34" i="4"/>
  <c r="F5" i="4"/>
  <c r="F29" i="4"/>
  <c r="F20" i="4"/>
  <c r="F19" i="4"/>
  <c r="F18" i="4"/>
  <c r="F16" i="4"/>
  <c r="F15" i="4"/>
  <c r="F4" i="4"/>
  <c r="F34" i="3"/>
  <c r="F33" i="3"/>
  <c r="F31" i="3"/>
  <c r="F32" i="3"/>
  <c r="F29" i="3"/>
  <c r="F28" i="3"/>
  <c r="F30" i="3"/>
  <c r="F16" i="3"/>
  <c r="F5" i="2"/>
  <c r="F15" i="3"/>
  <c r="F27" i="3"/>
  <c r="F14" i="3"/>
  <c r="F13" i="3"/>
  <c r="F12" i="3"/>
  <c r="F11" i="3"/>
  <c r="F10" i="3"/>
  <c r="F9" i="3"/>
  <c r="F17" i="3"/>
  <c r="F36" i="3"/>
  <c r="F26" i="3"/>
  <c r="F6" i="3"/>
  <c r="F7" i="3"/>
  <c r="F8" i="3"/>
  <c r="F5" i="3"/>
  <c r="F24" i="3"/>
  <c r="F35" i="3"/>
  <c r="F4" i="3"/>
  <c r="F25" i="3"/>
  <c r="F23" i="3"/>
  <c r="F22" i="3"/>
  <c r="F21" i="3"/>
  <c r="F20" i="3"/>
  <c r="F19" i="3"/>
  <c r="F18" i="3"/>
  <c r="F3" i="3"/>
  <c r="F6" i="2"/>
  <c r="F7" i="2"/>
  <c r="F8" i="2"/>
  <c r="F9" i="2"/>
  <c r="F4" i="2"/>
  <c r="F14" i="2"/>
  <c r="F13" i="2"/>
  <c r="F12" i="2"/>
  <c r="F11" i="2"/>
  <c r="F10" i="2"/>
  <c r="F3" i="2"/>
  <c r="F10" i="1"/>
  <c r="F9" i="1"/>
  <c r="F8" i="1"/>
  <c r="F7" i="1"/>
  <c r="F6" i="1"/>
  <c r="F5" i="1"/>
  <c r="F4" i="1"/>
  <c r="F58" i="4" l="1"/>
  <c r="F62" i="4" s="1"/>
  <c r="F63" i="4" s="1"/>
  <c r="F11" i="1"/>
  <c r="F37" i="3"/>
  <c r="F15" i="2"/>
  <c r="D63" i="4"/>
</calcChain>
</file>

<file path=xl/sharedStrings.xml><?xml version="1.0" encoding="utf-8"?>
<sst xmlns="http://schemas.openxmlformats.org/spreadsheetml/2006/main" count="907" uniqueCount="341">
  <si>
    <t>Հ/հ</t>
  </si>
  <si>
    <t>Համայնքի անվանումը</t>
  </si>
  <si>
    <t>Ներկայացված ծրագրի անվանումը</t>
  </si>
  <si>
    <t>Ծանոթություն</t>
  </si>
  <si>
    <t>Համայնքի կողմից փոխանցվող գումարը</t>
  </si>
  <si>
    <t>Կառավարության կողմից փոխանցվելիք սուբվենցիոն գումարը</t>
  </si>
  <si>
    <t>Ծրագրի արժեքը ըստ նախնական հայտի</t>
  </si>
  <si>
    <t xml:space="preserve">Համայնքի Թումանյան փողոցի հիմնանորոգում և արդիականացում : </t>
  </si>
  <si>
    <t>Բարձր լեռնային</t>
  </si>
  <si>
    <t>Սևան համայնքի Գագարին գյուղի Գայի փողոցի ասֆալտապատման աշխատանքների իրականացում</t>
  </si>
  <si>
    <t xml:space="preserve">Վարսեր </t>
  </si>
  <si>
    <t xml:space="preserve">Սևան </t>
  </si>
  <si>
    <t>Մասնաբաժիները ըստ տոկոսային հարաբերակցությամբ</t>
  </si>
  <si>
    <t>Պետություն (60%)
Համայնք (40%)</t>
  </si>
  <si>
    <t xml:space="preserve">«Մանկապարտեզի մեկ մասնաշենքի և հարակից խաղահրապարակի հիմնանորոգում </t>
  </si>
  <si>
    <t>Ծովագյուղ</t>
  </si>
  <si>
    <t>«Ծովագյուղ համայնքի 24-րդ փողոցի 6-րդ նրբանցքի առաջին հատվածի ասֆալտբետոնե ծածկույթի
հիմնանորոգման աշխատանքներ</t>
  </si>
  <si>
    <t>«Ծովագյուղ համայնքի Կայարան թաղամասի երկու բազմաբնակարան շենքերի տանիքների և 8 մուտքերի
հիմնանորոգման աշխատանքներ</t>
  </si>
  <si>
    <t>Պետություն (60%)
Համայնք   (40%)</t>
  </si>
  <si>
    <t>Պետություն (65%)
Համայնք     (35%)</t>
  </si>
  <si>
    <t>Ծովագյուղ համայնքի կարիքների համար 428F2 էքսկավատորի ձեռքբերում</t>
  </si>
  <si>
    <t>Պետություն (55%)
Համայնք   (45%)</t>
  </si>
  <si>
    <t xml:space="preserve">Նորատուս </t>
  </si>
  <si>
    <t>Նորատուս համայնքի ներհամայնքային փողոցների լուսավորման ցանցի կառուցում</t>
  </si>
  <si>
    <t>Պետություն (65%)
Համայնք   (35%)</t>
  </si>
  <si>
    <t>Դդմաշեն համայնքի հանդիսության սրահի հիմնանորոգում</t>
  </si>
  <si>
    <t>Դդմաշեն</t>
  </si>
  <si>
    <t>Պետություն (30%)
Համայնք   (70%)</t>
  </si>
  <si>
    <t>-</t>
  </si>
  <si>
    <t>Սևանի տարածաշրջան</t>
  </si>
  <si>
    <t>Գավառի տարածաշրջան</t>
  </si>
  <si>
    <t xml:space="preserve">Սևան քաղաքի Չարենց փողոցի ասֆալտբետոնե ծածկույթի հիմնանորոգում /Չարենց-Շահումյան խաչմերուկից մինչև Չարենց-Ելենովկա խաչմերուկ/ : </t>
  </si>
  <si>
    <t>«Շողակաթ համայնքի Շողակաթ գյուղի թիվ 2 և 3 փողոցների  մի հատվածի ասֆալտապատման աշխատանքներ</t>
  </si>
  <si>
    <t>Շողակաթ</t>
  </si>
  <si>
    <t>«Շողակաթ համայնքի Շողակաթ, Աղբերք,Դրախտիկ, Ջիլ բնակավայրերի խմելու ջրագծի վերանորոգման և Ծափաթաղ բնակավայրի ոռոգման ցանցի կառուցման   աշխատանքներ</t>
  </si>
  <si>
    <t>Պետություն (70%)
Համայնք   (30%)</t>
  </si>
  <si>
    <t>«Շողակաթ համայնքի Շողակաթ, Աղբերք,Դրախտիկ, Ջիլ, Արտանիշ և Ծապաթաղ բնակավայրերի արտաքին լուսավորության  ցանցի կառուցման   աշխատանքներ</t>
  </si>
  <si>
    <t>«Շողակաթ համայնքի Դրախտիկ,  բնակավայրի մասնակի գազիֆիկացում</t>
  </si>
  <si>
    <t>Շողակաթ համայնքի Դրախտիկ,  բնակավայրի խմելու ջրագծի արտաքին ցանցի հիմնանորոգման    աշխատանքներ</t>
  </si>
  <si>
    <t>Աստղաձոր</t>
  </si>
  <si>
    <t>Գեղհովիտ համայնքի թիվ 1 փողոցի ասֆալտապատում</t>
  </si>
  <si>
    <t>Երանոս համայնքի 5-րդ փողոցի 1-ին նրբանցքի և 11-րդ փողոցների ճանապարհների ասֆալտապատում</t>
  </si>
  <si>
    <t>Երանոս համայնքի մի շարք փողոցների արտաքին լուսավորության համակարգի կառուցում</t>
  </si>
  <si>
    <t>Երանոսի մսուր-մանկապարտեզ ՀՈԱԿ-ի շենքի ջեռուցման համակարգի կառուցում, նոր դռների ու լուսամուտների տեղադրում</t>
  </si>
  <si>
    <t>Գեղհովիտ</t>
  </si>
  <si>
    <t>Երանոս</t>
  </si>
  <si>
    <t>Կարմիրգյուղ</t>
  </si>
  <si>
    <t>Կարմիրգյուղ համայնքի Ազատության պողոտայի մի հատվածի և Պարույր Սևակ փողոցի մի հատվածի ասֆալտապատում:</t>
  </si>
  <si>
    <t xml:space="preserve">Մաքենիս համայնքի ներհամայնքային փողոցների լուսավորման ցանցի կառուցում: </t>
  </si>
  <si>
    <t>Մաքենիս</t>
  </si>
  <si>
    <t>Պետություն (65%)
Համայնք (35%)</t>
  </si>
  <si>
    <t>Նորատուս</t>
  </si>
  <si>
    <t>Մանկական խաղահրապարակի և այգու կառուցում</t>
  </si>
  <si>
    <t>Պետություն (45%)
Համայնք   (55%)</t>
  </si>
  <si>
    <t>Զովաբեր</t>
  </si>
  <si>
    <t>Զովաբեր համայնքի խմելու ջրագծի արտաքին ցանցի խողովակաշարի կապիտալ վերանորոգում</t>
  </si>
  <si>
    <t>Ծովինար</t>
  </si>
  <si>
    <t>Միջհամայնքային և ներհամայնքային ճանապարհների ասֆալտապատում</t>
  </si>
  <si>
    <t>Մադինա</t>
  </si>
  <si>
    <t>Մադինա համայնքի ներհամայնքային թիվ 1,6,7,9 և 10 փողոցների արտաքին լուսավորության ցանցի կառուցման աշխատանքներ</t>
  </si>
  <si>
    <t>Մադինա համայնքի ներհամայնքային ոռոգման ցանցի առուների կառուցման աշխատանքներ</t>
  </si>
  <si>
    <t>Վաղաշեն</t>
  </si>
  <si>
    <t>Վաղաշեն գյուղական համայնքի մանկապարտեզի շենքի  ներքին հիմնանորոգման, հարդարման, բակի բարեկարգման և պարսպապատման աշխատանքներ</t>
  </si>
  <si>
    <t>Վարդենիկ</t>
  </si>
  <si>
    <t>Վարդենիկ համայնքի &lt;&lt;Սարի առու&gt;&gt; ոռոգման մայր ջրատարի հիմնանորոգում</t>
  </si>
  <si>
    <t>Վարդենիկ համայնքի թվով 9 փողոցների ասֆալտապատում</t>
  </si>
  <si>
    <t>Վարդենիկ համայնքի  թվով 18 փողոցների արտաքին լուսավորության ցանցի կառուցում և 3 փողոցներում լուսատուների փոխարինում նոր LED լուստուներով</t>
  </si>
  <si>
    <t>Գանձակ</t>
  </si>
  <si>
    <t>Ոռոգման 3-րդ կարգի մայր առվի երկրորդ հատվածի հիմնանորոգում</t>
  </si>
  <si>
    <t>Գանձակ համայնքի ներհամայնքային ճանապարհների ասֆալտապատում</t>
  </si>
  <si>
    <t>Գանձակ համայնքի ներհամայնքային փողոցների առկա լուսավորության ցանցի հիմնանորոգում</t>
  </si>
  <si>
    <t>Լիճք</t>
  </si>
  <si>
    <t>Լիճք համայնքի Ա-6 թաղամասի 1-ին և Ա-8 թաղամասի 1-ին փողոցների ասֆալտապատում</t>
  </si>
  <si>
    <t>Մեծ Մասրիկ</t>
  </si>
  <si>
    <t>Մեծ Մասրիկ  համայնքի մշակույթի տան կառուցում</t>
  </si>
  <si>
    <t>Պետություն (45%)
Համայնք (55%)</t>
  </si>
  <si>
    <t>Սարուխան համայնքի Գրիշա Դարբինյան փողոցի ասֆալտապատում</t>
  </si>
  <si>
    <t>Սարուխան</t>
  </si>
  <si>
    <t>Սարուխանի թիվ 1 մանկապարտեզի հիմնանորոգում</t>
  </si>
  <si>
    <t>Սարուխան համայնքի Ոռոգման ցանցի կապիտալ նորոգում:</t>
  </si>
  <si>
    <t>«Չայլաղներ» թաղամասի խմելու ջրագծի կառուցում</t>
  </si>
  <si>
    <t>Լուսավորության ցանցի կառուցում:</t>
  </si>
  <si>
    <t xml:space="preserve">Գավառ </t>
  </si>
  <si>
    <t>Գավառ քաղաքի Արծրունի Եղբայրների փողոցի ասֆալտապատում եւ մայթերի հիմնանորոգում</t>
  </si>
  <si>
    <t>Լանջաղբյուր</t>
  </si>
  <si>
    <t>Լանջաղբյուր համայնքի ոռոգման ցանցի  կապիտալ վերանորոգում:</t>
  </si>
  <si>
    <t>Զոլաքար</t>
  </si>
  <si>
    <t>Զոլաքար համայնքում նոր մանկապարտեզի շենքի կառուցում</t>
  </si>
  <si>
    <t>Հայրավանք</t>
  </si>
  <si>
    <t xml:space="preserve">Հայրավանք համայնքի Բարի Գալուստ փողոցի 350մ հատվածի ասֆալտապատում </t>
  </si>
  <si>
    <t xml:space="preserve">Աստղաձոր համայնքի Զորավար Անդրանիկի ասֆալտապատում </t>
  </si>
  <si>
    <t xml:space="preserve">Աստղաձոր համայնքի Զորավար Անդրանիկի խմելու ջրագծի ներքին ցանցի հիմնանորոգում </t>
  </si>
  <si>
    <r>
      <t xml:space="preserve">        2019 ԹԱԿԱՆԻՆ ՆՊԱՏԱԿԱՅԻՆ ՍՈՒԲՎԵՆՑԻԱՅՈՎ          ԻՐԱԿԱՆԱՑՎՈՂ 
ԾՐԱԳՐԵՐԻ ՎԵՐԱԲԵՐՅԱԼ
                                                                                                                     ՏԵՂԵԿԱՏՎՈՒԹՅՈՒՆ    (Հայտ 1)                                                                                             </t>
    </r>
    <r>
      <rPr>
        <sz val="9"/>
        <color indexed="8"/>
        <rFont val="Calibri"/>
        <family val="2"/>
        <charset val="204"/>
      </rPr>
      <t>հազար դրամ</t>
    </r>
  </si>
  <si>
    <r>
      <t xml:space="preserve">        2019 ԹԱԿԱՆԻՆ ՆՊԱՏԱԿԱՅԻՆ ՍՈՒԲՎԵՆՑԻԱՅՈՎ          ԻՐԱԿԱՆԱՑՎՈՂ 
ԾՐԱԳՐԵՐԻ ՎԵՐԱԲԵՐՅԱԼ
                                                                                                                     ՏԵՂԵԿԱՏՎՈՒԹՅՈՒՆ   (Հայտ2)                                                                                              </t>
    </r>
    <r>
      <rPr>
        <sz val="9"/>
        <color indexed="8"/>
        <rFont val="Calibri"/>
        <family val="2"/>
        <charset val="204"/>
      </rPr>
      <t>հազար դրամ</t>
    </r>
  </si>
  <si>
    <r>
      <t xml:space="preserve">        2019 ԹԱԿԱՆԻՆ ՆՊԱՏԱԿԱՅԻՆ ՍՈՒԲՎԵՆՑԻԱՅՈՎ          ԻՐԱԿԱՆԱՑՎՈՂ 
ԾՐԱԳՐԵՐԻ ՎԵՐԱԲԵՐՅԱԼ
                                                                                ՏԵՂԵԿԱՏՎՈՒԹՅՈՒՆ    (Հայտ3)                                                           </t>
    </r>
    <r>
      <rPr>
        <sz val="9"/>
        <color indexed="8"/>
        <rFont val="Calibri"/>
        <family val="2"/>
        <charset val="204"/>
      </rPr>
      <t>հազար դրամ</t>
    </r>
  </si>
  <si>
    <t>Գեղարքունիք</t>
  </si>
  <si>
    <t>Գեղարքունիք համայնքի կուլտուրայի տան 2-րդ հարկի ձևափոխումը մանկապարտեզի կառուցման լրացուցիչ աշխատանքներ</t>
  </si>
  <si>
    <t xml:space="preserve">Մարտունի </t>
  </si>
  <si>
    <t xml:space="preserve">Մարտունի համայնքի  Վ Մամիկոնյան  և Երևայնյան  փողոցների երթևեկելի հատվածների ասֆալտապատում  և մայթերի կառուցում:  </t>
  </si>
  <si>
    <t>Մարտունի համայնքի Գ. Զիրոյան, Սայաթ Նովա, Աբովյան , Մոմչյան  և Պռոշյան փողոցների լուսավորությոն համակարգի կառուցում:</t>
  </si>
  <si>
    <t>Ծակքար</t>
  </si>
  <si>
    <t>Ծակքար  համայնքի  Մշակույթի տան  հիմքերի ուժեղացման :</t>
  </si>
  <si>
    <t>Ծակքար  համայնքի 10-րդ փողոցի   ասֆալտապատում</t>
  </si>
  <si>
    <t>Վերին Գետաշեն</t>
  </si>
  <si>
    <t>Վերին Գետաշեն համայնքի Ա թաղ. 1-ին և 2-րդ , Բ թաղ. 1-ին, 4-րդ և 6-րդ փողոցների ասֆալտապատում</t>
  </si>
  <si>
    <t>Վերին Գետաշեն համայնքի ներհամայնքային ոռոգման առուների կապիտալ կառուցում</t>
  </si>
  <si>
    <r>
      <t xml:space="preserve">        2019 ԹԱԿԱՆԻՆ ՆՊԱՏԱԿԱՅԻՆ ՍՈՒԲՎԵՆՑԻԱՅՈՎ          ԻՐԱԿԱՆԱՑՎՈՂ 
ԾՐԱԳՐԵՐԻ ՎԵՐԱԲԵՐՅԱԼ
                                                                                ՏԵՂԵԿԱՏՎՈՒԹՅՈՒՆ    (Հայտ4)                                                           </t>
    </r>
    <r>
      <rPr>
        <sz val="9"/>
        <color indexed="8"/>
        <rFont val="Calibri"/>
        <family val="2"/>
        <charset val="204"/>
      </rPr>
      <t>հազար դրամ</t>
    </r>
  </si>
  <si>
    <t>Կարմիրգյուղ համայնքի մի շարք
փողոցների ջրահեռացման ցանցի կառուցում</t>
  </si>
  <si>
    <t>Ձորագյուղ համայնքի օրվա կարգավորիչ ջրամբարի /ՕՋԿ/ կառուցում</t>
  </si>
  <si>
    <t xml:space="preserve">Ձորագյուղ </t>
  </si>
  <si>
    <t>Ձորագյուղ համայնքի 11-րդ փողոցի մի հատվածի և 7-րդ փողոցի մի հատվածի և</t>
  </si>
  <si>
    <t xml:space="preserve">Ծակքար     համայնքի  &lt;&lt;Հոլկներ&gt;&gt; կոչվող ոռոգման  ջրագծի   կառուցում </t>
  </si>
  <si>
    <t xml:space="preserve">Ծակքար </t>
  </si>
  <si>
    <t>Ծովասար</t>
  </si>
  <si>
    <t>Ծովասար համայնքի 10-րդ փողոցի (Գերեզմանոց տանող ճանապարհ) ասֆալտապատում</t>
  </si>
  <si>
    <t>Ծովասար համայնքում  մանկապարտեզի  կառուցում</t>
  </si>
  <si>
    <t>Ծովազարդ համայնքի Զ. Անդրանիկ փողոցի ասֆալտապատում</t>
  </si>
  <si>
    <t>Ծովազարդ</t>
  </si>
  <si>
    <t xml:space="preserve">Զովաբեր համայնքի  ոռոգման ջրի  ջրամատակարարման համակարգի կառուցում  </t>
  </si>
  <si>
    <t>Լեռնային</t>
  </si>
  <si>
    <t>Գեղամասար</t>
  </si>
  <si>
    <t>Գեղամասար համայնքի Գեղամասար և Ավազան բնակավայրերի խմելու ջրի արտաքին ջրագծի վերանորոգում</t>
  </si>
  <si>
    <t>Գեղամասար համայնքի Շատվան բնակավայրի խմելու ջրի արտաքին ցանցի, Ազատ բնակավայրի խմելու
ջրի արտաքին ցանցի, Նորաբակ բնակավայրի խմելու ջրի ներքին ցանցի, Կութ բնակավայրի խմելու ջրի
արտաքին ցանցի, Ջաղացաձոր բնակավայրի խմելու ջրի ներքին ցանցի և Գեղամաբակ բնակավայրի խմելու
ջրի արտաքին ցանցի կառուցում</t>
  </si>
  <si>
    <t xml:space="preserve">Սոթք բնակավայրի ոռոգման ջրանցքի հիմնանորոգում </t>
  </si>
  <si>
    <t>Մարտունի համայնքի  4  մանկապարտեզների  նոր լուսամուտների  և   դռների  տեղադրում:</t>
  </si>
  <si>
    <t>Լճափ</t>
  </si>
  <si>
    <t>Լճափ համայնքի հանդիսության սրահի վերանորոգում</t>
  </si>
  <si>
    <t xml:space="preserve">Ծովինար </t>
  </si>
  <si>
    <t>Ծովինար համայնքի մսուր մանկապարտեզի կապիտալ վերանորոգում</t>
  </si>
  <si>
    <t>Ներքին Գետաշեն</t>
  </si>
  <si>
    <t>Ներքին Գետաշեն համայնքի ներհամայնքային ճանապարհների ասֆալտապատում</t>
  </si>
  <si>
    <t>Ներքին Գետաշեն համայնքի նորակառույց թաղամասի խմելու ջրագծի կառուցում</t>
  </si>
  <si>
    <t>Ներքին Գետաշեն համայնքի «Զոմա» տարածքում էլ. ենթակայանի կառուցում</t>
  </si>
  <si>
    <t>Ներքին Գետաշեն համայնքի նորակառույց թաղամասի գազատարի կառուցում</t>
  </si>
  <si>
    <t>Ներքին Գետաշեն համայնքի փողոցներ լուսավորության ցանցի կառուցում</t>
  </si>
  <si>
    <t>Գեղամասար համայնքի Կուտական և Տրետուք բնակավայրերի խմելու ջրի արտաքին ջրագծի վերանորոգում</t>
  </si>
  <si>
    <t>Ծովակ</t>
  </si>
  <si>
    <t>Ծովակ համայնքի ներհամայնքային փողոցների լուսավորության ցանցի կառուցում</t>
  </si>
  <si>
    <t>Ծովակ համայնքի մանկապարտեզի շենքի վերանորոգում</t>
  </si>
  <si>
    <t>Վարդենիս համայնքի 43 բազմաբնակարանշենքերի մուտքերի դռների և պատուհանների տեղադրում</t>
  </si>
  <si>
    <t>Վարդենիս</t>
  </si>
  <si>
    <t>Վարդենիս համայնքի Վ. Համբարձումյան, Լ. Ազգալդյան, Ռոմանի, Երիտասարդության և  Հ. Անդրեասյան փողոցների մայթերի վերանորոգում և եզրաքարերի տեղադրում:</t>
  </si>
  <si>
    <t>Վարդենիս համայնքի Վ. Համբարձումյանի անվան զբոսայգու հիմնանորոգում</t>
  </si>
  <si>
    <t>Խաչաղբյուր</t>
  </si>
  <si>
    <t>Ակունք</t>
  </si>
  <si>
    <t>Ակունք համայնքի մանկապարտեզի փողոցի ասֆալտապատում</t>
  </si>
  <si>
    <t xml:space="preserve">Գեղհովիտ </t>
  </si>
  <si>
    <t>Խաչաղբյուր համայնքի ոռոգման ցանցի կապիտալ վերանորոգում</t>
  </si>
  <si>
    <t>Լճաշեն</t>
  </si>
  <si>
    <t>Լճաշեն համայնքի ներհամայնքային փողոցների և դպրոց տանող ճանապարհների ասֆալտապատում</t>
  </si>
  <si>
    <t>Լճաշեն համայնքի փողոցների լուսավորության ցանցի անցկացում</t>
  </si>
  <si>
    <t xml:space="preserve">Լճաշեն համայնքում պուրակների կառուցում </t>
  </si>
  <si>
    <t>Լճաշեն համայնքի Հայրենագիտական թանգարանի վերակառուցում</t>
  </si>
  <si>
    <t>Գեղհովիտ համայնքի «Քռա»  թաղամասի ոռոգման ջրատարի կառուցում</t>
  </si>
  <si>
    <t>Լճավան</t>
  </si>
  <si>
    <t>«Կոլարխ» կոչվող մայր առվի կառուցում</t>
  </si>
  <si>
    <t>Լուսակունք</t>
  </si>
  <si>
    <t>Լուսակունք համայնքի ոռոգման ցանցի կապիտալ վերանորոգում</t>
  </si>
  <si>
    <t xml:space="preserve">Մաքենիս </t>
  </si>
  <si>
    <t>Մաքենիս համայնքի հանդիսությունների սրահի կառուցում</t>
  </si>
  <si>
    <t>Նորակերտ</t>
  </si>
  <si>
    <t>Նորակերտ համայնքի ջրամատակարարման ներքին ցանցի հիմնանորոգում</t>
  </si>
  <si>
    <t xml:space="preserve">Ճամբարակ </t>
  </si>
  <si>
    <t xml:space="preserve">Ճամբարակ համայնքի ներհամայնքային Մաշտոցի փողոցի 1600մ և 7 վարչական բնակավայրերի 7500մ ընդհանուր երկարությամբ ջրագծերի ներքին ցանցի կառուցում      </t>
  </si>
  <si>
    <t>Բարձր լեռնային, սահմանամերձ</t>
  </si>
  <si>
    <t>Ճամբարակ համայնքի Գ. Նժդեհի և Նարեկացի փողոցների ասֆալտապատում</t>
  </si>
  <si>
    <t>Պ. Սևակի փողոցի ասֆալտապատում</t>
  </si>
  <si>
    <t>Ճամբարակ համայնքի Պ. Սևակի, Բաղրամյան փողոցների մայթերի, ինչպես նաև Պ.Սևակի-Տ. Մեծ փողոցները միմյանց կապող հետիոտային արահետի հիմնանորոգում և սալիկապատում ու Տ. Մեծ փողոցի բարեկարգում և ասֆալտապատում</t>
  </si>
  <si>
    <t xml:space="preserve">Ճամբարակ համայնքի բնակավայրերում խաղահրապարակների կառուցում </t>
  </si>
  <si>
    <t>Ճամբարակի համայնքապետարանի վարչական շենքի ներքին հարդարում</t>
  </si>
  <si>
    <t>Վարդաձոր</t>
  </si>
  <si>
    <t>Վարդաձոր համայնքի ջրահեռացման նպատակով երեք փողոցների եզրերի կիսախողովակների տեղադրում</t>
  </si>
  <si>
    <t>Ընդամենը</t>
  </si>
  <si>
    <t>4-րդ հայտ</t>
  </si>
  <si>
    <t>3-րդ հայտ</t>
  </si>
  <si>
    <t>2-րդ հայտ</t>
  </si>
  <si>
    <t>1-ին հայտ</t>
  </si>
  <si>
    <t>ԸՆԴԱՄԵՆԸ</t>
  </si>
  <si>
    <t xml:space="preserve">Ծակքար     համայնքի  «Մատուռներ առվի» ոռոգման  ջրագծի   կառուցում </t>
  </si>
  <si>
    <t>Գեղարքունիք     համայնքի  Վազգեն Սարգսյան փողոցի ասֆալտապատման աշխատանքներ</t>
  </si>
  <si>
    <r>
      <t>Ճամբարակ  համայնքի ներհամայեքային Նադարյանփողոցի 1350մ</t>
    </r>
    <r>
      <rPr>
        <vertAlign val="superscript"/>
        <sz val="10"/>
        <color theme="1"/>
        <rFont val="GHEA Grapalat"/>
        <family val="3"/>
      </rPr>
      <t>2</t>
    </r>
    <r>
      <rPr>
        <sz val="10"/>
        <color theme="1"/>
        <rFont val="GHEA Grapalat"/>
        <family val="3"/>
      </rPr>
      <t>ընդհանուր մակերեսով հատվածի ասֆալտապատում և բարեկարգում</t>
    </r>
  </si>
  <si>
    <t>Վարդենիս համայնքի Վ. Համբարձումյան և  Հ. Արզոյան փողոցների մայթերի վերանորոգում և եզրաքարերի տեղադրում</t>
  </si>
  <si>
    <t>Ակունք համայնքում խմելու ջրամատակարարման, ինչպես նաև ջրահեռացման համակարգի կառուցում</t>
  </si>
  <si>
    <r>
      <rPr>
        <sz val="10"/>
        <color theme="1"/>
        <rFont val="Times New Roman"/>
        <family val="1"/>
        <charset val="204"/>
      </rPr>
      <t xml:space="preserve"> </t>
    </r>
    <r>
      <rPr>
        <sz val="10"/>
        <color theme="1"/>
        <rFont val="GHEA Grapalat"/>
        <family val="3"/>
      </rPr>
      <t>Վարդենիս համայնքի «</t>
    </r>
    <r>
      <rPr>
        <sz val="10"/>
        <color theme="1"/>
        <rFont val="Arial LatArm"/>
        <family val="2"/>
      </rPr>
      <t xml:space="preserve"> </t>
    </r>
    <r>
      <rPr>
        <sz val="10"/>
        <color rgb="FF262626"/>
        <rFont val="GHEA Grapalat"/>
        <family val="3"/>
      </rPr>
      <t>Անդրանիկի փողոցի ասֆալտապատում</t>
    </r>
    <r>
      <rPr>
        <sz val="10"/>
        <color theme="1"/>
        <rFont val="GHEA Grapalat"/>
        <family val="3"/>
      </rPr>
      <t>»:</t>
    </r>
  </si>
  <si>
    <t>Վարդենիս համայնքի  Գայի փողոցի ասֆակտապատում</t>
  </si>
  <si>
    <t>Վարդենիս համայնքի « Հ. Արզոյան փողոցի ասֆալտապատում»:</t>
  </si>
  <si>
    <t>Վարդենիս համայնք « Վ. Համբարձումյան փողոցի ասֆալտապատում</t>
  </si>
  <si>
    <t>Անդրանիկի փողոցի ջրահեռացման համակարգի կառուցում</t>
  </si>
  <si>
    <t>Վարդենիս համայնք « Գայի փողոցի ջրահեռացման համակարգի կառուցում»:</t>
  </si>
  <si>
    <t>Մեծ Մասրիկ     համայնքի ներհամայնքայի  ճանապարհների ասֆալտապատում</t>
  </si>
  <si>
    <t>Ճամբարակի տարածաշրջան</t>
  </si>
  <si>
    <t>Մարտունու տարածաշրջան</t>
  </si>
  <si>
    <t>Ծրագրի արժեքը ըստ նախագծա-նախահաշվային փաստաթղթի</t>
  </si>
  <si>
    <t>Վարդենիսի տարածաշրջան</t>
  </si>
  <si>
    <t>Այլ ներդրողներ</t>
  </si>
  <si>
    <t>Մարտունի</t>
  </si>
  <si>
    <t>Գավառ</t>
  </si>
  <si>
    <t>ՏԵՂԵԿԱՏՎՈՒԹՅՈՒՆ
ՀՀ ԳԵՂԱՐՔՈՒՆԻՔԻ ՄԱՐԶԻ ՀԱՄԱՅՆՔՆԵՐԻՑ ՍՏԱՑՎԱԾ ՍՈՒԲՎԵՆՑԻՈՆ ԾՐԱԳՐԵՐԻ ՎԵՐԱԲԵՐՅԱԼ
2021 ԹՎԱԿԱՆ</t>
  </si>
  <si>
    <t>Երանոս համայնքի մսուր -մանկապարտեզ ՀՈԱԿ-ի շենքի ուժեղացում և հիմնանորոգում</t>
  </si>
  <si>
    <t>Լիճք համայնքի արտաքին ջրագծի կառուցում</t>
  </si>
  <si>
    <t>Ծովակ համայնքի 1-ին փողոցի ասֆալտապատում</t>
  </si>
  <si>
    <t>Երանոս համայնքի ոռոգման արտաքին ցանցի կառուցում և ջրատար առվի հիմնանորոգում</t>
  </si>
  <si>
    <t>Գեղամավան</t>
  </si>
  <si>
    <t>Լճափ համայնքի 1-ին փողոցի և Ազատամարտիկների փողոցի ասֆալտապատում</t>
  </si>
  <si>
    <t>Նորատուս համայնքի Վահան Տերյանի և Հովհաննես Թումանյանի փողոցների ասֆալտապատում</t>
  </si>
  <si>
    <t>Նորատուս համայնքի ներհամայնքային փողոցների լուսավորության ցանցի կառուցում</t>
  </si>
  <si>
    <t>Ծովագյուղ համայնքի ասֆալտբետոնյա ծածկույթի վերակառուցման աշխատանքներ</t>
  </si>
  <si>
    <t>Ծովագյուղ համայնքի ջրամատակարարման համակարգի բարելավման աշխատանքներ</t>
  </si>
  <si>
    <t>Զոլաքար համայնքի ներհամայնքային փողոցների լուսավորության ցանցի կառուցում</t>
  </si>
  <si>
    <t>Զոլաքար համայնքի մանկապարտեզի շենքի կառուցում և տարածքի բարեկարգում 3-րդ փուլ</t>
  </si>
  <si>
    <t>Երանոս հանայնքի խմելու ջրամատակարարման արտաքին  ցանցի՝ ,, Չռի ձոր,, , ,,Գերեզմանններ,, և ,,Սար տանող ճանապարհ կոչվող տարածքներում  գործող 2 ներտնտեսային ջրագծերի ու,,Համալիր ,,կոչվող տարածքից դեպի 9-րդ փողոցը սնուցող ջրագծի հիմնանորոգման աշխատանքների կատարում</t>
  </si>
  <si>
    <t>Երանոս համայնքի մի շարք փողոցների՝ 11-րդ փողոցի թիվ 16 տան մոտ գոյություն ունեցող ասֆալտապատ ճանապարհի շարունակումը մինչև 7-րդ փողոցի 3-րդ նրբանցքի սկզբնամասը, 7-րդ փողոցի թիվ 16 տան մոտի գոյություն ունեցող ասֆալտապատ ճանապարհի շարունակումը մինչև 7-րդ փողոցի 3-րդ նրբանցքի սկզբնամասը, 3-րդ փողոցի սկզբնամասից մինչև 3-րդ փողոցի 7-րդ նրբանցքի սկզբնամասի ասֆալտապատում</t>
  </si>
  <si>
    <t>Վերին Գետաշեն համայնքի.  ոռոգման ներքին  ցանցի համակարգի կառուցում և վերակառուցում</t>
  </si>
  <si>
    <t>Շողակաթ համայնքի Շողակաթ գյուղի 10-րդ,4-րդ և 1-ին փողոցների մասնակի ասֆալտապատման աշխատանքներ</t>
  </si>
  <si>
    <t>Շողակաթ համայնքի Շողակաթ, Ծափաթաղ և Ջիլ գյուղերում հակակարկտային կայանի ձեռքբերման և տեղադրման աշխատանքներ:</t>
  </si>
  <si>
    <t>Շողակաթ համայնքի Շողակաթ, Դրախտիկ գյուղերի խմելու ջրագծի ներքին ցանցի Ջիլ գյուղի խմելու ջրագծւի արտաքին ցանցի կառուցման աշխատանքներ</t>
  </si>
  <si>
    <t>Ծովազարդ համայնքի Զ.Անդրանիկ փողոցի ասֆալտապատում</t>
  </si>
  <si>
    <t>Շողակաթ համայնքի Շողակաթ գյուղի 3 րդ, Դրախտիկ գյուղի 8-րդ, Ծափաթաղ գյուղի 1-ին և 2-րդ, Ջիլ գյուղի 4-րդ և 1-ին, Աղբերք գյուղի 1-ին և 2-րդ, Արտանիշ գյուղի 11-րդ փողոցների արտաքին լուսավորության ցանցի կառուցման Շողակաթ գյուղի 1-ին փողոցի վերակառուցման աշխատանքներ</t>
  </si>
  <si>
    <t>Մաքենիս համայնքի ջրամատակարարման համակարգի   բարելավման աշխատանքներ</t>
  </si>
  <si>
    <t>Ն.Գետաշեն համայնքի ոռոգման ցանցի կառուցում</t>
  </si>
  <si>
    <t>Սևան համայնքի Գրիբայեդովի և Ս.Սևանեցի փողոցների հիմնանորոգման աշխատանքներ</t>
  </si>
  <si>
    <t xml:space="preserve">Սևան համայնքի Նաիրյան փողոցի և Զ.Անդրանիկի հրապարակի ասֆալտբետոնյա ծածկույթի հիմնանորոգումի </t>
  </si>
  <si>
    <t>Վարդենիկ համայնքի թիվ 11,33,34,35 փողոցների խմելու ջրագծի վերանորոգման աշխատանքներ</t>
  </si>
  <si>
    <t>ՀՀ Գեղարքունիքի մարզի Ակունք  համայնքի Մշակույթի տան դահլիճի ընթացիկ նորոգման աշխատանքներ</t>
  </si>
  <si>
    <t>Ակունք  համայնքի Մշակույթի տան տանիքին 35 կվտ արևային կայանի տեղադրում</t>
  </si>
  <si>
    <t>Ակունք համայնքի Բարեկամուրյան փողոցի 250մ ջրահեռացման և 300մ կոյուղու ցանցի կառուցում</t>
  </si>
  <si>
    <t>Ակունք համայնքի Շահումյան և Սարալանջ փողոցներ ասֆալտապատման աշխատանքներ</t>
  </si>
  <si>
    <t>Գավառ քաղաքի Կենտրոնական Հրապարակում  Շատրվանային համակարգի եւ Արծրունի Եղբայրների արձանի տեղադրում</t>
  </si>
  <si>
    <t>Լճաշեն  համայնքի  ներհամայնքային  1-ին և  2-րդ   փողոցների   ասֆալտապատում:</t>
  </si>
  <si>
    <t>Լճաշեն համայնքի  մարզադպրոցի  ջեռուցման  համակարգի  կառուցում</t>
  </si>
  <si>
    <t>Սարուխան համայնքի Ա.Իսահակյանի , Ս.Թեհլերյանի փողոցների  և Գ.Դարբինյանի փակուղու ասֆալտապատում</t>
  </si>
  <si>
    <t>Սարուխան համայնքի Գուսան Աշոտի, Մ.Խոստեղյանի, Վ.Կարեյանի, Թումանյան,Բաղրամյան,Գործարանային,Դավիթ Բեկի, Մոնթե Մելքոնյանի փողոցների լուսավորության ցանցի կառուցում</t>
  </si>
  <si>
    <t>Մադինա համայնքի ոռոգման առուների կառուցման աշխատանքներ</t>
  </si>
  <si>
    <t>Խմելու ջրագծի վերակառուցում և ջրամբարի վերանորոգում</t>
  </si>
  <si>
    <t>Սևան համայնքի թվով 7 բակային տարածքների ճանապարհների հիմնանորոգում</t>
  </si>
  <si>
    <t>Սեմյոնովկա</t>
  </si>
  <si>
    <t>Սեմյոնովկա համայնքի նախկին մշակույթի տան տանիքի վերանորոգում</t>
  </si>
  <si>
    <t xml:space="preserve"> Ակունք  համայնքի 2020թ. Պատերազմի ժամանակ զոհված զինվորների հուշահամալիրի կառուցում</t>
  </si>
  <si>
    <t>Գեղարքունիք համայնքի ոռոգման համակարգի կառուցում մոտ 2000մ</t>
  </si>
  <si>
    <t>Վարսեր համայնքի 2-րդ փողոցի,  7-րդ փողոցի և 7-րդ փողոցի 2-րդ նրբանցքի հանրապետական նշանակության ճանապարհին միացնող հատվածի ասֆալտապատում:</t>
  </si>
  <si>
    <t>Վաղաշեն համայնքի հաշվեկշռում գտնվող երկու վարչական շենքերի, մշակույթի տան և մանկապարտեզի  շենքի տանիքների 170-200 կվտ/ժ հզորությամբ արևային ֆոտովոլտային կայանի կառուցման աշխատանքներ</t>
  </si>
  <si>
    <t xml:space="preserve">Վաղաշեն համայնքի ,,Մեծ գոլեր,, կոչվող տարածքից մինչև բնակավայր ջրարբիացման, ոռոգման և կենցաղային ջրատար համակարգի  կառուցման </t>
  </si>
  <si>
    <t>Ակունք համայնքի մանկապարտեզի շենքի ընթացիկ նորոգման աշխատանքներ</t>
  </si>
  <si>
    <t>Մարտունի համայնքի բոլոր բազմաբնակարան շենքերի բակային հատվածի կառուցոում</t>
  </si>
  <si>
    <t>Մարտունի համայնքի արտաքին լուսավորության համակարգի լամպերի փոխում Կարապետյան, Հերացի, Գետափնյա 1, Գ.նժդեհի և Կամոյի փողոցների լուսավորության նոր համակարգի կառուցում</t>
  </si>
  <si>
    <t>Մարտունի համայնքի &lt;&lt;Մանկական արվեստի դպրոցի,&gt;&gt; ՀՈԱԿ-ի վերանորոգում, պատուհանների և դռների փոխում</t>
  </si>
  <si>
    <t>«Վարդենիս համայնքի Վ. Համբարձումյան փողոցի միակողմանի մայթի կառուցում և եզրաքարերի տեղադրում»</t>
  </si>
  <si>
    <t>«Վարդենիսի 4 հատ բազմաբնակարան շենքերի տանիքների հիմնանորոգում»</t>
  </si>
  <si>
    <t>«Վարդենիս համայնքի Ռոմանի փողոցի ասֆալտի երեսպատում»</t>
  </si>
  <si>
    <t>«Վարդենիս համայնքի փողոցային լուսավորության ցանցի ընդլայնում և արդիականացում, արևային կայանների տեղադրում»</t>
  </si>
  <si>
    <t>Սարուխան համայնքի թիվ 1 մանկապարտեզի հիմնանորոգում /2-րդ փուլ/</t>
  </si>
  <si>
    <t>Գեղարքունիք համայնքի խմելու ջրի օրվա կարգավորիչ ջրամբարի կառուցում 500մ/խ տարողությամբ և մոտ 2կմ ազբեստյա խողովակներով սնուցող ջրատար խողովակների փոխարինում</t>
  </si>
  <si>
    <t>Վաղաշեն համայնքի խմելու ջրի բաշխիչ ցանցի բարելավում և ջրաքանակի ավելացում</t>
  </si>
  <si>
    <t>Զոլաքար համայնքի խմելու ջրի ներքին ցանցի կառուցում</t>
  </si>
  <si>
    <t>Աստղաձոր համայնքի 2-րդ, 40-րդ և 43-րդ փողոցների ասֆալտապատում</t>
  </si>
  <si>
    <t>Աստղաձոր համայնքի 2-րդ, 3-րդ, 4-րդ, 5-րդ, 7-րդ, 8-րդ փողոցների ոռոգման համակարգի կառուցում</t>
  </si>
  <si>
    <t>Գեղամավան համայնքի 2-րդ փողոցի մի հատվածի ասֆալտապատում ,    1-ին փողոցի մի հատվածի ասֆալտապատում</t>
  </si>
  <si>
    <t>Գավառի Սուրբ Աստվածածին եկեղեցու հարակից տարածքի պուրակի և խաղահրապարակի կառուցում</t>
  </si>
  <si>
    <t>Գավառի քաղաքի  Սայաթ Նովա փողոցի եւ Գերեզմանոց տանող ճանապարհի հիմնանորոգման աշխատանքներ</t>
  </si>
  <si>
    <t>Ճամբարակ համայնքի Գետիկ, Դպրաբակ բնակավայրերում, ինչպես նաև Ճամբարակ քաղաքի Զ.Անդրանիկ և Սարալանջ փողոցների լուսավորության ցանցի անցկացում</t>
  </si>
  <si>
    <t>Ճամբարակ համայնքի վարչական շենքի 3-րդ հարկի վերանորոգման աշխատանքներ</t>
  </si>
  <si>
    <t>Ճամբարակ քաղաքի Գ.Նժդեհի 103 և Տ. Մեծի 7 բազմաբնակարան բնակելի շենքերի տանիքների վերանորոգման աշխատանքներ</t>
  </si>
  <si>
    <t>Վարդաձոր համայնքի 10-րդ, 16-րդ, 26-րդ, 28-րդ, 37-րդ, 41-րդ, 3-րդ, 19-րդ և 23-րդ փողոցների գիշերային լուսավորության ցանցի կառուցում</t>
  </si>
  <si>
    <t>Ծովինար համայնքի մսուր-մանկապարտեզի կապիտալ վերանորոգում /3-րդ փուլ/</t>
  </si>
  <si>
    <t>Ճամբարակ համայնքի Դպրաբակ բնակավայրի մշակույթի տան վերանորոգում</t>
  </si>
  <si>
    <t>Ճամբարակ համայնքի Տ.Մեծի  18/5 հասցեում տեղակայված մանկական խաղահրապարակի վերակառուցման և Վերի Ճամբարակ թաղամասի նոր խաղահրապարակի կառուցում</t>
  </si>
  <si>
    <t>Ճամբարակ համայնքի Բաբաջանյան փողոցի և Թթուջուր բնակավայրի ջրահեռացման աշխատանքներ</t>
  </si>
  <si>
    <t>Լուսակաունք համայնքի կենտրոնական թիվ 1 փողոցի մասնակի ասֆալտապատում</t>
  </si>
  <si>
    <t>Լուսակունք համայնքի ներհամայնքի փողոցների լուսավորության անցկացում</t>
  </si>
  <si>
    <t>Խաչաղբյուր համայնքի 1,2,3,4,5,6 փողոցների արտաքին լուսավորության անցկացում</t>
  </si>
  <si>
    <t>Խաչաղբյուր համայնքի ոռոգման ցանցի վերանորոգում և կառուցում</t>
  </si>
  <si>
    <t>Արծվանիստ</t>
  </si>
  <si>
    <t>Արծվանիստ համայնքի նոր կապտաժի կառուցում և որոշակի հատվածների երկաթյա խողովակների փոխարինում նորերով</t>
  </si>
  <si>
    <t>Արծվանիս համայնքի 18-րդ և 19-րդ գիշերային լուսավորության աշխատանքների իրականացում</t>
  </si>
  <si>
    <t>Արծվանիստ համայնքի մանկապարտեզի հիմնանորոգում</t>
  </si>
  <si>
    <t>Սարուխան համայնքի ոռոգման համակարգի կապիտալ նորոգում և ջրահեռացման համակարգի կառուցում /2-րդ փուլ/</t>
  </si>
  <si>
    <t>Ծովինար համայնքի խմելու ջրագծի 8,3կմ և 2 ՕԿՋ-ի կառուցում</t>
  </si>
  <si>
    <t>Գեղամասար համայնքի 12 գյուղերի կենտրոնական փողոցների լուսավորության ցանցի կառուցում և 3 գյուղերի լուսավորության ցանցերի վերանորոգում</t>
  </si>
  <si>
    <t>Գավառ քաղաքի Մշակույթի տան և Գեղարվեստի դպրոցի շենքերի հիմնանորոգում</t>
  </si>
  <si>
    <t>Գավառի համայնքապետարանի վարչական շենքի եւ Մշակույթի տան շենքի,սպորտ դպրոցի շենքի տանիքին արևային ֆոտովոլտային  կայանների տեղադրում</t>
  </si>
  <si>
    <t>Գանձակ համայնքի     « Ջրաղացներ և Լայլաններ » կոչվող տարածքում նոր խորքային հորի հորատում &lt;&lt;Կրոյի տեղ&gt;&gt; տարածքում խորքային հորի հորատում</t>
  </si>
  <si>
    <t xml:space="preserve">Կարմիրգյուղ համայնքի Ազատության փողոցի 1-ին նրբանցքի Դրաստամատ Կանայանի, Կարեն Դեմիրճյանի, Սերգո Ավետիսյանի, Նվեր Սաֆարյանի և Զոհրաբ Շհոյանի փողոցների մի հատվածի ջրամատակարարման առուների կառուցում </t>
  </si>
  <si>
    <t>Մարտունի համայնքի Նարեկացի փողոցի երթևեկելի հատվածի ասֆալտապատում և մայթերի կառուցում</t>
  </si>
  <si>
    <t>Վաղաշեն համայնքի համար 1-2 տոննա բեռնատարողությամբ 4 քարշակ /4x4/ ինքնաթափ բեռնատարի ձեռք բերում</t>
  </si>
  <si>
    <t>Ն.Գետաշեն համայնքի Վ.Դուրան թաղ.9-րդ փող. 10-րդ փող, Դարեր թաղ. 5-րդ փող.Ս.խաչ թաղ.2-րդ Վ.Դեմեր թաղ.4 փողՆ.Դուրան թաղ.6-րդ  և 7-րդ փող ներհամայնքային ճանապարհների ասֆալտապատում</t>
  </si>
  <si>
    <t>Ն.Գետաշեն համայնքի Վ.Դեմեր թաղ.2-րդ փող.Ս.Վարդան թաղ.1 փողոցի շարունակությունը, Վ.Դուրան թաղ 8-րդ փողոցի ներքին Դեմեր թաղամասի 3-րդ փողոցի 4-րդ փողոցի 3-րդ փակուղու 8-րդ փողոցի 5-րդ փողոցի Դարեր թաղամասի  1-ին փողոցի 4-րդ փակուղու Վ.Դուրան թաղամասի  13-րդ փողոցի Դարեր Թաղամասի 2-րդ փողոցների լուսավորու թյան ցանցի կառուցում</t>
  </si>
  <si>
    <t>ՀՀ Գեղարքունիքի մարզի Գեղհովիտ համայնքի 1փ. 1նրբ, 1 փող.,  1 փող. 10 նրբ, 19 փողոցի ասֆալտապատում</t>
  </si>
  <si>
    <t>Գեղհովիտ համայնքի թիվ 15 փողոցի ոռոգման ջրատարի կառուցում</t>
  </si>
  <si>
    <t>Ծովինար համայնքի 5-րդ թաղամասի 3-րդ փողոցի 500մ, 3-րդ թաղամասի 6-րդ փողոցի 100մ  և բուժամբուլատորիայի բակի ասֆալտապատում</t>
  </si>
  <si>
    <t>Ծովինար համայնքի մշակույթի կենտրոնի վարչական շենքի կապիտալ վերանորոգում</t>
  </si>
  <si>
    <t>Լիճք համայնքի Ա-7 թաղամասի թիվ 7 փողոցի և Ա-3 թաղամասի թիվ 8,9 և 14 փողոցների ասֆալտապատման աշխատանքներ</t>
  </si>
  <si>
    <t>Լիճք համայնքի  Ա-8 թաղամասի թիվ 1,4 և 5 ,   Ա-3 թաղամասի թիվ 8 և 9 , Ա-8 թաղամասի թիվ 10 փողոցների արտաքին լուսավորության ցանցի կառուցում</t>
  </si>
  <si>
    <t>Լճաշեն համայնքում  ներհամայնքային փողոցների  լուսավորության ցանցի  անցկացում: 26-րդ, 23 փ1 նրբ., 24 փ. 2 փակուղի,1 փ 12 նրբ.,1 փ 13 նրբ,  1փ. 14 նրբ,1 փ 1 նրբ, 10փ 10նրբ,6 փ, 6 փ 1 նրբ, 2 փ 3 փկղ, 4 փ, 3 փ, 5 փ, 1փ 9 փկղ, 1փ7փկղ, 1փ 3փկղ, 27փ 1 նրբ,  փողոցների  վրա։</t>
  </si>
  <si>
    <t>Զովաբեր համայնքի   1-ին ներհամայնքային փողոցի ասֆալտապատում</t>
  </si>
  <si>
    <t>«Վարդենիսի Խ. Ստեփանյան փողոցի ասֆալտապատում և միակողմանի մայթի կառուցում»</t>
  </si>
  <si>
    <t xml:space="preserve">Նորակերտ համայնքի խմելու ջրի արտաքին ցանցի հիմնանորոգում </t>
  </si>
  <si>
    <t xml:space="preserve">Ծակքար համայնքի  2020թ. Պատերազմի ժամանակ զոհված զինվորների հուշահամասլիրի կառուցման </t>
  </si>
  <si>
    <t>Գավառ քաղաքի Բուռնազյան փողոցի կապիտալ վերանորոգման աշխատանքներ</t>
  </si>
  <si>
    <t>Ճամբարակ համայնքի Բաբաջանյան փողոցի բարեկարգման և Նարեկացի փողոցի հետնիոտնային ճանապարհի սալիկապատման աշխատանքներ</t>
  </si>
  <si>
    <t xml:space="preserve">Մարտունի համայնքի Վ.Մամիկոնյան փողոցի մայթային հատվածի և հարակից տարածքի սալիկապատում </t>
  </si>
  <si>
    <t>Մարտունի համայնքի 1-ին, 2-րդ և 3-րդ մանկապարտեզների տանիքների ֆոտովոլտային կայանների տեղադրում</t>
  </si>
  <si>
    <t xml:space="preserve">Վերին Գետաշեն </t>
  </si>
  <si>
    <t>Վ.Գետաշեն համայնքի 11փողոցի Բ թաղամասի 10փողոցի Աթաղամասի 4 փողոցի Բ թաղամասի 2 փողոցի Բ թաղամասի 4 փողոցի Ա թաղամասի 8 փողոցների սալիկապատում</t>
  </si>
  <si>
    <t>Արծվանիստ համայնքի  1-ին փողոցի 1-ին փակուղու ասֆալտապատման աշխատանքներ</t>
  </si>
  <si>
    <t>Գեղամասար  համայնքի 11 բնակավայրերում խմելու ջրի ջրագծերի ներքին և/կամ արտաքին ցանցերի կառուցում կամ վերակառուցում, ինչպես նաև Շատջրեք բնակավայրի ոռոգման ջրի ջրագծի կառուցում</t>
  </si>
  <si>
    <t>Գեղամասար համայնքի  Սոթք բնակավայրի գազիֆիկացման ընդլայնում</t>
  </si>
  <si>
    <t>Լուսակունք համայնքի ներհամայնքային հեղեղատարների մասնակի հիմնանորոգում</t>
  </si>
  <si>
    <t>Ակունք համայնքի Չաիրներ կոչվող թաղամասի գազատարի կառուցման աշխատանքներ</t>
  </si>
  <si>
    <t>Դդմաշեն համայնքի հանդիսությունների սրահի հիմնանորոգում /3-փուլ/</t>
  </si>
  <si>
    <t>Վարդենիկ համայնքի թիվ 12 և Կ.Շահինյանի փողոցների նորոգում ասֆալտապատմամբ</t>
  </si>
  <si>
    <t>Վարդենիկ համայնքի 2,8,18 և Կ. Շահինյան փողոցերի ոռոգման  համակարգի կառուցում և նորոգում</t>
  </si>
  <si>
    <t>Վարդենիկ համայնքի թիվ 3,4,5,6,12 և 24 փողոցների կառուցում սալիկապատմամբ</t>
  </si>
  <si>
    <t xml:space="preserve">Հայրավանք համայնքի կենտրոնական փողոցի 560մ հատավածի ասֆալտապատում </t>
  </si>
  <si>
    <t xml:space="preserve"> Գեղհովիտ համայնքի արտաքին լուսավորության ցանցի կառուցում թվով 14 փողոց՝  5-րդ Փող. 10 նրբ., 5-րդ փող. 1 փակ., 19-րդ փող., 6-րդ փող., 5-րդ փող. 5-ր նրբ., 4-րդ փող., 3-րդ փող., 2-րդ փող, 1-ին փող. 2-րդ նրբ., 1-ին փող. 4-րդ նրբ., 1-ին փող., 1-ին փող. 5-րդ նրբ., 1-ին փող. 6-րդ նրբ., 1-ին փող. 1-ին  նրբում:</t>
  </si>
  <si>
    <t>Արժանացել է հավանության 1</t>
  </si>
  <si>
    <t>Արժանացել է հավանության 2</t>
  </si>
  <si>
    <t>Արժանացել է հավանության 3</t>
  </si>
  <si>
    <t>Արժանացել է հավանության 4</t>
  </si>
  <si>
    <t>Կարմիրգյուղ համայնքի Ազատության փողոցի 1-ին նրբանցքի, Գայի Ս. Ավետիսյանի, Կ. Դեմիրճյան և Զ. Շհոյան փողոցների մի հատվածի ասֆալտապատում և ջրահեռացման առուների կառուցում</t>
  </si>
  <si>
    <t>Տեղափոխվել է</t>
  </si>
  <si>
    <t>կառավարության որոշում</t>
  </si>
  <si>
    <t>Ճամբարակ համայնքի Իսահակյան,Վ.Ճամբարակ թաղամասերի, ինչպես նաև Այգուտ և բնակավայրերի ջրագծերի ներքին ցանցի կառուցման աշխատանքներ</t>
  </si>
  <si>
    <t>տեղափոխվել է</t>
  </si>
  <si>
    <t xml:space="preserve">տեղափոխվել է </t>
  </si>
  <si>
    <t>Ծովինար համայնքի ներահամայնքային փողոցների լուսավորության համակարգի կառուցում</t>
  </si>
  <si>
    <t>կառավարության որոշում Սևանեցի</t>
  </si>
  <si>
    <t>կառավարության որոշում Խ. Ստփանյան, Երիտասարդական</t>
  </si>
  <si>
    <t>կառավարության  որոշում</t>
  </si>
  <si>
    <t>կառառավարության որոշում</t>
  </si>
  <si>
    <t>տեղափոխվել է 49</t>
  </si>
  <si>
    <t>կառառավարության որոշում 66</t>
  </si>
  <si>
    <t>ԸՆԴՀԱՆՈՒՐ ԱՐԺԵՔԸ</t>
  </si>
  <si>
    <t>ԸՆԴԱՄԵՆԸ ՎԱՐԴԵՆԻՍՈՒՄ</t>
  </si>
  <si>
    <t>ԸՆԴԱՄԵՆԸ ԳԱՎԱՌՈՒՄ</t>
  </si>
  <si>
    <t>ԸՆԴԱՄԵՆԸ ՃԱՄԲԱՐԱԿՈՒՄ</t>
  </si>
  <si>
    <t>ԸՆԴԱՄԵՆԸ ՇՈՂԱԿԱԹՈՒՄ</t>
  </si>
  <si>
    <t>ԸՆԴԱՄԵՆԸ ՄԱՐՏՈՒՆԻՈՒՄ</t>
  </si>
  <si>
    <t>ԸՆԴԱՄԵՆԸ ՍԵՎԱՆՈՒՄ</t>
  </si>
  <si>
    <t>ԸՆԴԱՄԵՆԸ ՇՈՂԱԿԱԹՈՒՄՈՒՄ</t>
  </si>
  <si>
    <r>
      <t xml:space="preserve">ՏԵՂԵԿԱՏՎՈՒԹՅՈՒՆ
ՀՀ ԳԵՂԱՐՔՈՒՆԻՔԻ ՄԱՐԶԻ ՀԱՄԱՅՆՔՆԵՐԻՑ ՍՏԱՑՎԱԾ ՍՈՒԲՎԵՆՑԻՈՆ ԾՐԱԳՐԵՐԻ ՎԵՐԱԲԵՐՅԱԼ
2021 ԹՎԱԿԱՆ
                                                                                                                                                                                                                                                                </t>
    </r>
    <r>
      <rPr>
        <sz val="10"/>
        <color theme="1"/>
        <rFont val="Calibri"/>
        <family val="2"/>
        <charset val="204"/>
        <scheme val="minor"/>
      </rPr>
      <t xml:space="preserve"> ՀՀ դրամ</t>
    </r>
  </si>
  <si>
    <t>Ընդամենը ծրագրային հայտերի թիվը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</si>
</sst>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7" x14ac:knownFonts="1">
    <font>
      <sz val="11"/>
      <color theme="1"/>
      <name val="Calibri"/>
      <family val="2"/>
      <charset val="204"/>
      <scheme val="minor"/>
    </font>
    <font>
      <sz val="9"/>
      <color indexed="8"/>
      <name val="Calibri"/>
      <family val="2"/>
      <charset val="204"/>
    </font>
    <font>
      <sz val="11"/>
      <color rgb="FFFF0000"/>
      <name val="Calibri"/>
      <family val="2"/>
      <charset val="204"/>
      <scheme val="minor"/>
    </font>
    <font>
      <b/>
      <sz val="9"/>
      <color theme="1"/>
      <name val="GHEA Grapalat"/>
      <family val="3"/>
    </font>
    <font>
      <sz val="9"/>
      <color theme="1"/>
      <name val="GHEA Grapalat"/>
      <family val="3"/>
    </font>
    <font>
      <sz val="10"/>
      <color theme="1"/>
      <name val="GHEA Grapalat"/>
      <family val="3"/>
    </font>
    <font>
      <b/>
      <sz val="10"/>
      <color theme="1"/>
      <name val="GHEA Grapalat"/>
      <family val="3"/>
    </font>
    <font>
      <b/>
      <sz val="9"/>
      <color rgb="FFFF0000"/>
      <name val="GHEA Grapalat"/>
      <family val="3"/>
    </font>
    <font>
      <sz val="10"/>
      <color rgb="FFFF0000"/>
      <name val="GHEA Grapalat"/>
      <family val="3"/>
    </font>
    <font>
      <sz val="10"/>
      <color rgb="FFFF0000"/>
      <name val="Calibri"/>
      <family val="2"/>
      <charset val="204"/>
      <scheme val="minor"/>
    </font>
    <font>
      <sz val="11"/>
      <name val="Calibri"/>
      <family val="2"/>
      <charset val="204"/>
      <scheme val="minor"/>
    </font>
    <font>
      <sz val="10"/>
      <name val="GHEA Grapalat"/>
      <family val="3"/>
    </font>
    <font>
      <b/>
      <sz val="10"/>
      <name val="GHEA Grapalat"/>
      <family val="3"/>
    </font>
    <font>
      <sz val="9"/>
      <name val="GHEA Grapalat"/>
      <family val="3"/>
    </font>
    <font>
      <sz val="10"/>
      <color rgb="FF000000"/>
      <name val="GHEA Grapalat"/>
      <family val="3"/>
    </font>
    <font>
      <sz val="10"/>
      <name val="Calibri"/>
      <family val="2"/>
      <charset val="204"/>
      <scheme val="minor"/>
    </font>
    <font>
      <b/>
      <sz val="9"/>
      <name val="GHEA Grapalat"/>
      <family val="3"/>
    </font>
    <font>
      <b/>
      <sz val="14"/>
      <color theme="1"/>
      <name val="Calibri"/>
      <family val="2"/>
      <charset val="204"/>
      <scheme val="minor"/>
    </font>
    <font>
      <b/>
      <sz val="14"/>
      <color theme="1"/>
      <name val="GHEA Grapalat"/>
      <family val="3"/>
    </font>
    <font>
      <b/>
      <sz val="14"/>
      <name val="GHEA Grapalat"/>
      <family val="3"/>
    </font>
    <font>
      <b/>
      <sz val="16"/>
      <color theme="1"/>
      <name val="Calibri"/>
      <family val="2"/>
      <charset val="204"/>
      <scheme val="minor"/>
    </font>
    <font>
      <vertAlign val="superscript"/>
      <sz val="10"/>
      <color theme="1"/>
      <name val="GHEA Grapalat"/>
      <family val="3"/>
    </font>
    <font>
      <sz val="10"/>
      <color theme="1"/>
      <name val="Times New Roman"/>
      <family val="1"/>
      <charset val="204"/>
    </font>
    <font>
      <sz val="10"/>
      <color theme="1"/>
      <name val="Arial LatArm"/>
      <family val="2"/>
    </font>
    <font>
      <sz val="10"/>
      <color rgb="FF262626"/>
      <name val="GHEA Grapalat"/>
      <family val="3"/>
    </font>
    <font>
      <sz val="8"/>
      <color theme="1"/>
      <name val="Calibri"/>
      <family val="2"/>
      <charset val="204"/>
      <scheme val="minor"/>
    </font>
    <font>
      <sz val="8"/>
      <color theme="1"/>
      <name val="GHEA Grapalat"/>
      <family val="3"/>
    </font>
    <font>
      <sz val="8"/>
      <name val="GHEA Grapalat"/>
      <family val="3"/>
    </font>
    <font>
      <sz val="8"/>
      <color rgb="FFFF0000"/>
      <name val="GHEA Grapalat"/>
      <family val="3"/>
    </font>
    <font>
      <sz val="9"/>
      <color theme="1"/>
      <name val="Calibri"/>
      <family val="2"/>
      <charset val="204"/>
      <scheme val="minor"/>
    </font>
    <font>
      <sz val="8"/>
      <name val="Calibri"/>
      <family val="2"/>
      <charset val="204"/>
      <scheme val="minor"/>
    </font>
    <font>
      <sz val="9"/>
      <color rgb="FFFF0000"/>
      <name val="GHEA Grapalat"/>
      <family val="3"/>
    </font>
    <font>
      <b/>
      <sz val="8"/>
      <name val="GHEA Grapalat"/>
      <family val="3"/>
    </font>
    <font>
      <sz val="11"/>
      <color theme="1"/>
      <name val="GHEA Grapalat"/>
      <family val="3"/>
    </font>
    <font>
      <sz val="12"/>
      <color theme="1"/>
      <name val="GHEA Grapalat"/>
      <family val="3"/>
    </font>
    <font>
      <b/>
      <sz val="11"/>
      <color theme="1"/>
      <name val="GHEA Grapalat"/>
      <family val="3"/>
    </font>
    <font>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right style="thin">
        <color indexed="64"/>
      </right>
      <top/>
      <bottom/>
      <diagonal/>
    </border>
  </borders>
  <cellStyleXfs count="1">
    <xf numFmtId="0" fontId="0" fillId="0" borderId="0"/>
  </cellStyleXfs>
  <cellXfs count="220">
    <xf numFmtId="0" fontId="0" fillId="0" borderId="0" xfId="0"/>
    <xf numFmtId="0" fontId="0" fillId="0" borderId="0" xfId="0" applyAlignment="1">
      <alignment horizontal="center" vertical="center"/>
    </xf>
    <xf numFmtId="0" fontId="3"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7"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top"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1" fillId="0" borderId="0" xfId="0" applyFont="1" applyAlignment="1">
      <alignment horizontal="justify" vertical="top"/>
    </xf>
    <xf numFmtId="0" fontId="13" fillId="0" borderId="1" xfId="0" applyFont="1" applyBorder="1" applyAlignment="1">
      <alignment horizontal="center" vertical="center" wrapText="1"/>
    </xf>
    <xf numFmtId="0" fontId="5" fillId="0" borderId="0" xfId="0" applyFont="1" applyAlignment="1">
      <alignment horizontal="center" vertical="center" wrapText="1"/>
    </xf>
    <xf numFmtId="0" fontId="14" fillId="0" borderId="1" xfId="0" applyFont="1" applyBorder="1" applyAlignment="1">
      <alignment horizontal="center" vertical="center" wrapText="1"/>
    </xf>
    <xf numFmtId="0" fontId="11" fillId="0" borderId="4" xfId="0" applyFont="1" applyBorder="1" applyAlignment="1">
      <alignment horizontal="center" vertical="center"/>
    </xf>
    <xf numFmtId="164" fontId="11" fillId="0" borderId="6" xfId="0" applyNumberFormat="1" applyFont="1" applyBorder="1" applyAlignment="1">
      <alignment horizontal="center" vertical="center"/>
    </xf>
    <xf numFmtId="0" fontId="15" fillId="0" borderId="1" xfId="0" applyFont="1" applyBorder="1" applyAlignment="1">
      <alignment horizontal="center" vertical="center"/>
    </xf>
    <xf numFmtId="0" fontId="2" fillId="0" borderId="0" xfId="0" applyFont="1"/>
    <xf numFmtId="0" fontId="16"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164" fontId="11" fillId="0" borderId="2" xfId="0" applyNumberFormat="1" applyFont="1" applyBorder="1" applyAlignment="1">
      <alignment horizontal="center" vertical="center"/>
    </xf>
    <xf numFmtId="164"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5" fillId="0" borderId="1" xfId="0" applyFont="1" applyBorder="1" applyAlignment="1">
      <alignment horizontal="justify" vertical="top" wrapText="1"/>
    </xf>
    <xf numFmtId="0" fontId="11" fillId="0" borderId="0" xfId="0" applyFont="1" applyAlignment="1">
      <alignment wrapText="1"/>
    </xf>
    <xf numFmtId="0" fontId="5" fillId="0" borderId="1" xfId="0" applyFont="1" applyBorder="1" applyAlignment="1">
      <alignment wrapText="1"/>
    </xf>
    <xf numFmtId="0" fontId="5" fillId="0" borderId="0" xfId="0" applyFont="1" applyAlignment="1">
      <alignment horizontal="center" vertical="center"/>
    </xf>
    <xf numFmtId="0" fontId="11" fillId="0" borderId="0" xfId="0" applyFont="1" applyAlignment="1">
      <alignment horizontal="center" vertical="center" wrapText="1"/>
    </xf>
    <xf numFmtId="0" fontId="0" fillId="0" borderId="1" xfId="0" applyBorder="1" applyAlignment="1"/>
    <xf numFmtId="0" fontId="17" fillId="0" borderId="1" xfId="0" applyFont="1" applyBorder="1"/>
    <xf numFmtId="164" fontId="17" fillId="0" borderId="1" xfId="0" applyNumberFormat="1" applyFont="1" applyBorder="1"/>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7" fillId="0" borderId="1" xfId="0" applyFont="1" applyBorder="1" applyAlignment="1">
      <alignment horizontal="center"/>
    </xf>
    <xf numFmtId="164" fontId="17" fillId="0" borderId="1" xfId="0" applyNumberFormat="1" applyFont="1" applyBorder="1" applyAlignment="1">
      <alignment horizontal="center"/>
    </xf>
    <xf numFmtId="164" fontId="17" fillId="0" borderId="1" xfId="0" applyNumberFormat="1" applyFont="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7" fillId="0" borderId="1" xfId="0" applyFont="1" applyBorder="1" applyAlignment="1"/>
    <xf numFmtId="0" fontId="20" fillId="0" borderId="1" xfId="0" applyFont="1" applyBorder="1" applyAlignment="1">
      <alignment horizontal="center" vertical="center"/>
    </xf>
    <xf numFmtId="164" fontId="20" fillId="0" borderId="1" xfId="0" applyNumberFormat="1" applyFont="1" applyBorder="1" applyAlignment="1">
      <alignment horizontal="center" vertical="center"/>
    </xf>
    <xf numFmtId="164" fontId="11" fillId="0" borderId="7" xfId="0" applyNumberFormat="1" applyFont="1" applyFill="1" applyBorder="1" applyAlignment="1">
      <alignment horizontal="center" vertical="center"/>
    </xf>
    <xf numFmtId="0" fontId="8" fillId="0" borderId="0" xfId="0" applyFont="1" applyAlignment="1">
      <alignment horizontal="center" vertical="center" wrapText="1"/>
    </xf>
    <xf numFmtId="0" fontId="25" fillId="0" borderId="0" xfId="0" applyFont="1" applyAlignment="1">
      <alignment horizontal="center" vertical="center"/>
    </xf>
    <xf numFmtId="0" fontId="25" fillId="0" borderId="0" xfId="0" applyFont="1"/>
    <xf numFmtId="0" fontId="25" fillId="0" borderId="1" xfId="0" applyFont="1" applyBorder="1"/>
    <xf numFmtId="0" fontId="26" fillId="0" borderId="1" xfId="0" applyFont="1" applyFill="1" applyBorder="1" applyAlignment="1">
      <alignment horizontal="center" vertical="center"/>
    </xf>
    <xf numFmtId="164" fontId="27" fillId="2" borderId="2" xfId="0" applyNumberFormat="1" applyFont="1" applyFill="1" applyBorder="1" applyAlignment="1">
      <alignment horizontal="center" vertical="center"/>
    </xf>
    <xf numFmtId="164" fontId="27" fillId="2" borderId="1"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6" fillId="2"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164" fontId="27" fillId="0" borderId="1"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0" fontId="25" fillId="0" borderId="1" xfId="0" applyFont="1" applyFill="1" applyBorder="1"/>
    <xf numFmtId="164" fontId="26"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xf>
    <xf numFmtId="0" fontId="25" fillId="0" borderId="8" xfId="0" applyFont="1" applyFill="1" applyBorder="1"/>
    <xf numFmtId="164" fontId="28"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27" fillId="0" borderId="2" xfId="0" applyNumberFormat="1" applyFont="1" applyFill="1" applyBorder="1" applyAlignment="1">
      <alignment horizontal="center" vertical="center"/>
    </xf>
    <xf numFmtId="165" fontId="27" fillId="0" borderId="1" xfId="0" applyNumberFormat="1"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horizontal="left" vertical="center" wrapText="1"/>
    </xf>
    <xf numFmtId="164" fontId="27" fillId="0" borderId="5"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27" fillId="0" borderId="8" xfId="0" applyNumberFormat="1" applyFont="1" applyFill="1" applyBorder="1" applyAlignment="1">
      <alignment horizontal="left" vertical="top"/>
    </xf>
    <xf numFmtId="164" fontId="29" fillId="0" borderId="1" xfId="0" applyNumberFormat="1" applyFont="1" applyFill="1" applyBorder="1" applyAlignment="1">
      <alignment horizontal="center" vertical="center"/>
    </xf>
    <xf numFmtId="0" fontId="30" fillId="0" borderId="8" xfId="0" applyFont="1" applyBorder="1"/>
    <xf numFmtId="0" fontId="26" fillId="0" borderId="8"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164" fontId="26" fillId="0" borderId="1" xfId="0" applyNumberFormat="1" applyFont="1" applyBorder="1" applyAlignment="1">
      <alignment vertical="center" wrapText="1"/>
    </xf>
    <xf numFmtId="164" fontId="26" fillId="0" borderId="1" xfId="0" applyNumberFormat="1" applyFont="1" applyBorder="1" applyAlignment="1">
      <alignment horizontal="center" vertical="center" wrapText="1"/>
    </xf>
    <xf numFmtId="164" fontId="26" fillId="0" borderId="1" xfId="0" applyNumberFormat="1" applyFont="1" applyBorder="1" applyAlignment="1">
      <alignment vertical="top" wrapText="1"/>
    </xf>
    <xf numFmtId="0" fontId="27" fillId="0" borderId="1" xfId="0" applyFont="1" applyFill="1" applyBorder="1" applyAlignment="1">
      <alignment horizontal="left" vertical="top" wrapText="1"/>
    </xf>
    <xf numFmtId="0" fontId="26" fillId="0" borderId="8" xfId="0" applyFont="1" applyFill="1" applyBorder="1" applyAlignment="1">
      <alignment vertical="center"/>
    </xf>
    <xf numFmtId="0" fontId="26" fillId="0" borderId="1" xfId="0" applyFont="1" applyFill="1" applyBorder="1" applyAlignment="1">
      <alignment horizontal="left" vertical="center"/>
    </xf>
    <xf numFmtId="0" fontId="27" fillId="0" borderId="1" xfId="0" applyFont="1" applyFill="1" applyBorder="1" applyAlignment="1">
      <alignment horizontal="left" vertical="center"/>
    </xf>
    <xf numFmtId="0" fontId="27" fillId="0" borderId="2" xfId="0" applyFont="1" applyFill="1" applyBorder="1" applyAlignment="1">
      <alignment horizontal="left" vertical="center"/>
    </xf>
    <xf numFmtId="0" fontId="27" fillId="0" borderId="2" xfId="0" applyFont="1" applyFill="1" applyBorder="1" applyAlignment="1">
      <alignment vertical="center"/>
    </xf>
    <xf numFmtId="0" fontId="26" fillId="2" borderId="1" xfId="0" applyFont="1" applyFill="1" applyBorder="1" applyAlignment="1">
      <alignment horizontal="center" vertical="center"/>
    </xf>
    <xf numFmtId="0" fontId="26" fillId="2" borderId="1" xfId="0" applyFont="1" applyFill="1" applyBorder="1" applyAlignment="1">
      <alignment horizontal="left" vertical="center"/>
    </xf>
    <xf numFmtId="0" fontId="27" fillId="2" borderId="2" xfId="0" applyFont="1" applyFill="1" applyBorder="1" applyAlignment="1">
      <alignment vertical="center"/>
    </xf>
    <xf numFmtId="0" fontId="26" fillId="0" borderId="2" xfId="0" applyFont="1" applyFill="1" applyBorder="1" applyAlignment="1">
      <alignment horizontal="center" vertical="center" wrapText="1"/>
    </xf>
    <xf numFmtId="0" fontId="31" fillId="0" borderId="1" xfId="0" applyFont="1" applyBorder="1" applyAlignment="1">
      <alignment vertical="top" wrapText="1"/>
    </xf>
    <xf numFmtId="0" fontId="31" fillId="0" borderId="1" xfId="0" applyFont="1" applyBorder="1" applyAlignment="1">
      <alignment horizontal="left" vertical="top"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0" xfId="0" applyFont="1" applyFill="1" applyAlignment="1">
      <alignment horizontal="left" vertical="top" wrapText="1"/>
    </xf>
    <xf numFmtId="0" fontId="28" fillId="0" borderId="1" xfId="0" applyFont="1" applyBorder="1" applyAlignment="1">
      <alignment vertical="top" wrapText="1"/>
    </xf>
    <xf numFmtId="0" fontId="28" fillId="2" borderId="6" xfId="0" applyFont="1" applyFill="1" applyBorder="1" applyAlignment="1">
      <alignment horizontal="left" vertical="top" wrapText="1"/>
    </xf>
    <xf numFmtId="0" fontId="28" fillId="2" borderId="6" xfId="0" applyFont="1" applyFill="1" applyBorder="1" applyAlignment="1">
      <alignment horizontal="left" vertical="center" wrapText="1"/>
    </xf>
    <xf numFmtId="0" fontId="28" fillId="0" borderId="4" xfId="0" applyFont="1" applyFill="1" applyBorder="1" applyAlignment="1">
      <alignment horizontal="left" vertical="top" wrapText="1"/>
    </xf>
    <xf numFmtId="0" fontId="28" fillId="0" borderId="0" xfId="0" applyFont="1" applyAlignment="1">
      <alignment vertical="top" wrapText="1"/>
    </xf>
    <xf numFmtId="0" fontId="28" fillId="0" borderId="0" xfId="0" applyFont="1" applyAlignment="1">
      <alignment horizontal="left" vertical="top" wrapText="1"/>
    </xf>
    <xf numFmtId="0" fontId="28" fillId="0" borderId="4" xfId="0" applyFont="1" applyFill="1" applyBorder="1" applyAlignment="1">
      <alignment horizontal="left" vertical="center" wrapText="1"/>
    </xf>
    <xf numFmtId="0" fontId="31" fillId="0" borderId="0" xfId="0" applyFont="1" applyAlignment="1">
      <alignment horizontal="left" vertical="top" wrapText="1"/>
    </xf>
    <xf numFmtId="0" fontId="31" fillId="0" borderId="1" xfId="0" applyFont="1" applyFill="1" applyBorder="1" applyAlignment="1">
      <alignment horizontal="left" vertical="top" wrapText="1"/>
    </xf>
    <xf numFmtId="165" fontId="27" fillId="0" borderId="2"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wrapText="1"/>
    </xf>
    <xf numFmtId="0" fontId="31" fillId="0" borderId="0" xfId="0" applyFont="1" applyAlignment="1">
      <alignment vertical="top" wrapText="1"/>
    </xf>
    <xf numFmtId="0" fontId="31" fillId="3" borderId="12" xfId="0" applyFont="1" applyFill="1" applyBorder="1" applyAlignment="1">
      <alignment vertical="center" wrapText="1"/>
    </xf>
    <xf numFmtId="0" fontId="31" fillId="3" borderId="12" xfId="0" applyFont="1" applyFill="1" applyBorder="1" applyAlignment="1">
      <alignment vertical="top" wrapText="1"/>
    </xf>
    <xf numFmtId="0" fontId="4" fillId="0" borderId="0" xfId="0" applyFont="1" applyAlignment="1">
      <alignment horizontal="center" vertical="center" wrapText="1"/>
    </xf>
    <xf numFmtId="0" fontId="31" fillId="0" borderId="5" xfId="0" applyFont="1" applyBorder="1" applyAlignment="1">
      <alignment horizontal="left" vertical="top" wrapText="1"/>
    </xf>
    <xf numFmtId="0" fontId="26" fillId="0" borderId="2" xfId="0" applyFont="1" applyFill="1" applyBorder="1" applyAlignment="1">
      <alignment horizontal="center" vertical="center"/>
    </xf>
    <xf numFmtId="0" fontId="27" fillId="2" borderId="2" xfId="0" applyFont="1" applyFill="1" applyBorder="1" applyAlignment="1">
      <alignment horizontal="center" vertical="center"/>
    </xf>
    <xf numFmtId="0" fontId="31" fillId="0" borderId="13" xfId="0" applyFont="1" applyBorder="1" applyAlignment="1">
      <alignment vertical="center" wrapText="1"/>
    </xf>
    <xf numFmtId="0" fontId="28" fillId="0" borderId="1" xfId="0" applyFont="1" applyFill="1" applyBorder="1" applyAlignment="1">
      <alignment horizontal="center" vertical="top" wrapText="1"/>
    </xf>
    <xf numFmtId="0" fontId="28" fillId="0" borderId="0" xfId="0" applyFont="1" applyFill="1" applyAlignment="1">
      <alignment horizontal="left" vertical="center" wrapText="1"/>
    </xf>
    <xf numFmtId="0" fontId="28" fillId="0" borderId="1" xfId="0" applyFont="1" applyFill="1" applyBorder="1" applyAlignment="1">
      <alignment horizontal="justify" vertical="top" wrapText="1"/>
    </xf>
    <xf numFmtId="0" fontId="31" fillId="0" borderId="8" xfId="0" applyFont="1" applyBorder="1" applyAlignment="1">
      <alignment horizontal="justify" vertical="top"/>
    </xf>
    <xf numFmtId="0" fontId="31" fillId="0" borderId="4" xfId="0" applyFont="1" applyBorder="1" applyAlignment="1">
      <alignment vertical="top" wrapText="1"/>
    </xf>
    <xf numFmtId="0" fontId="25" fillId="0" borderId="1" xfId="0" applyFont="1" applyBorder="1" applyAlignment="1">
      <alignment horizontal="left"/>
    </xf>
    <xf numFmtId="0" fontId="25" fillId="0" borderId="1" xfId="0" applyFont="1" applyBorder="1" applyAlignment="1">
      <alignment horizontal="left" vertical="center" wrapText="1"/>
    </xf>
    <xf numFmtId="0" fontId="5" fillId="0" borderId="7" xfId="0" applyFont="1" applyBorder="1" applyAlignment="1">
      <alignment horizontal="center" vertical="center" wrapText="1"/>
    </xf>
    <xf numFmtId="164" fontId="32" fillId="0" borderId="1" xfId="0" applyNumberFormat="1" applyFont="1" applyFill="1" applyBorder="1" applyAlignment="1">
      <alignment horizontal="center" vertical="center"/>
    </xf>
    <xf numFmtId="164" fontId="32" fillId="0" borderId="2" xfId="0" applyNumberFormat="1" applyFont="1" applyFill="1" applyBorder="1" applyAlignment="1">
      <alignment horizontal="center" vertical="center"/>
    </xf>
    <xf numFmtId="0" fontId="5" fillId="0" borderId="0" xfId="0" applyFont="1" applyBorder="1" applyAlignment="1">
      <alignment horizontal="center" vertical="center"/>
    </xf>
    <xf numFmtId="165" fontId="32" fillId="0" borderId="1" xfId="0" applyNumberFormat="1" applyFont="1" applyFill="1" applyBorder="1" applyAlignment="1">
      <alignment horizontal="center" vertical="center"/>
    </xf>
    <xf numFmtId="165" fontId="32" fillId="0"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164" fontId="35"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28" fillId="0" borderId="2" xfId="0" applyFont="1" applyFill="1" applyBorder="1" applyAlignment="1">
      <alignment horizontal="left" vertical="top" wrapText="1"/>
    </xf>
    <xf numFmtId="0" fontId="33" fillId="0" borderId="1" xfId="0" applyFont="1" applyBorder="1" applyAlignment="1">
      <alignment horizontal="center" vertical="center"/>
    </xf>
    <xf numFmtId="164" fontId="33" fillId="0" borderId="1" xfId="0" applyNumberFormat="1" applyFont="1" applyBorder="1" applyAlignment="1">
      <alignment horizontal="center" vertical="center"/>
    </xf>
    <xf numFmtId="0" fontId="35" fillId="0" borderId="1" xfId="0" applyFont="1" applyBorder="1" applyAlignment="1">
      <alignment horizontal="center" vertical="center"/>
    </xf>
    <xf numFmtId="164" fontId="35" fillId="0" borderId="1"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0" fillId="0" borderId="3" xfId="0" applyBorder="1" applyAlignment="1">
      <alignment horizontal="center"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0" fillId="0" borderId="3" xfId="0" applyBorder="1" applyAlignment="1">
      <alignment horizontal="center" vertical="center" wrapText="1"/>
    </xf>
    <xf numFmtId="0" fontId="26" fillId="0" borderId="2"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2" borderId="5"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6" fillId="0" borderId="8"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2" xfId="0" applyFont="1" applyFill="1" applyBorder="1" applyAlignment="1">
      <alignment horizontal="left" vertical="center"/>
    </xf>
    <xf numFmtId="0" fontId="27" fillId="0" borderId="8" xfId="0" applyFont="1" applyFill="1" applyBorder="1" applyAlignment="1">
      <alignment horizontal="left"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 xfId="0" applyFont="1" applyFill="1" applyBorder="1" applyAlignment="1">
      <alignment horizontal="left" vertical="center"/>
    </xf>
    <xf numFmtId="0" fontId="26" fillId="0" borderId="8" xfId="0" applyFont="1" applyFill="1" applyBorder="1" applyAlignment="1">
      <alignment horizontal="left" vertical="center"/>
    </xf>
    <xf numFmtId="0" fontId="27" fillId="0" borderId="7"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6" fillId="0" borderId="14" xfId="0" applyFont="1" applyFill="1" applyBorder="1" applyAlignment="1">
      <alignment horizontal="center" vertical="center" wrapText="1"/>
    </xf>
    <xf numFmtId="0" fontId="5" fillId="0" borderId="4" xfId="0" applyFont="1" applyBorder="1" applyAlignment="1">
      <alignment horizontal="center"/>
    </xf>
    <xf numFmtId="0" fontId="5" fillId="0" borderId="6" xfId="0" applyFont="1" applyBorder="1" applyAlignment="1">
      <alignment horizont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2" xfId="0" applyFont="1" applyFill="1" applyBorder="1" applyAlignment="1">
      <alignment vertical="center" wrapText="1"/>
    </xf>
    <xf numFmtId="0" fontId="26" fillId="0" borderId="7" xfId="0" applyFont="1" applyFill="1" applyBorder="1" applyAlignment="1">
      <alignment vertical="center" wrapText="1"/>
    </xf>
    <xf numFmtId="0" fontId="26" fillId="0" borderId="8" xfId="0" applyFont="1" applyFill="1" applyBorder="1" applyAlignment="1">
      <alignment vertical="center" wrapText="1"/>
    </xf>
    <xf numFmtId="0" fontId="26" fillId="0"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4" sqref="D4:D10"/>
    </sheetView>
  </sheetViews>
  <sheetFormatPr defaultRowHeight="15" x14ac:dyDescent="0.25"/>
  <cols>
    <col min="1" max="1" width="5" customWidth="1"/>
    <col min="2" max="2" width="15.42578125" customWidth="1"/>
    <col min="3" max="3" width="39.42578125" customWidth="1"/>
    <col min="4" max="4" width="14.42578125" customWidth="1"/>
    <col min="5" max="5" width="12.140625" customWidth="1"/>
    <col min="6" max="6" width="14.42578125" customWidth="1"/>
    <col min="7" max="7" width="16.28515625" customWidth="1"/>
    <col min="8" max="8" width="16.85546875" style="1" customWidth="1"/>
  </cols>
  <sheetData>
    <row r="1" spans="1:8" ht="51" customHeight="1" x14ac:dyDescent="0.25">
      <c r="A1" s="161" t="s">
        <v>92</v>
      </c>
      <c r="B1" s="161"/>
      <c r="C1" s="161"/>
      <c r="D1" s="161"/>
      <c r="E1" s="161"/>
      <c r="F1" s="161"/>
      <c r="G1" s="161"/>
      <c r="H1" s="161"/>
    </row>
    <row r="2" spans="1:8" ht="66.75" customHeight="1" x14ac:dyDescent="0.25">
      <c r="A2" s="2" t="s">
        <v>0</v>
      </c>
      <c r="B2" s="2" t="s">
        <v>1</v>
      </c>
      <c r="C2" s="2" t="s">
        <v>2</v>
      </c>
      <c r="D2" s="3" t="s">
        <v>6</v>
      </c>
      <c r="E2" s="3" t="s">
        <v>4</v>
      </c>
      <c r="F2" s="3" t="s">
        <v>5</v>
      </c>
      <c r="G2" s="3" t="s">
        <v>12</v>
      </c>
      <c r="H2" s="4" t="s">
        <v>3</v>
      </c>
    </row>
    <row r="3" spans="1:8" ht="16.5" customHeight="1" x14ac:dyDescent="0.25">
      <c r="A3" s="2"/>
      <c r="B3" s="162" t="s">
        <v>29</v>
      </c>
      <c r="C3" s="163"/>
      <c r="D3" s="163"/>
      <c r="E3" s="163"/>
      <c r="F3" s="163"/>
      <c r="G3" s="163"/>
      <c r="H3" s="164"/>
    </row>
    <row r="4" spans="1:8" s="36" customFormat="1" ht="51" customHeight="1" x14ac:dyDescent="0.25">
      <c r="A4" s="17">
        <v>1</v>
      </c>
      <c r="B4" s="17" t="s">
        <v>11</v>
      </c>
      <c r="C4" s="19" t="s">
        <v>7</v>
      </c>
      <c r="D4" s="18">
        <v>57226.1</v>
      </c>
      <c r="E4" s="18">
        <v>22890.400000000001</v>
      </c>
      <c r="F4" s="18">
        <f t="shared" ref="F4:F9" si="0">D4-E4</f>
        <v>34335.699999999997</v>
      </c>
      <c r="G4" s="18" t="s">
        <v>13</v>
      </c>
      <c r="H4" s="19" t="s">
        <v>8</v>
      </c>
    </row>
    <row r="5" spans="1:8" s="36" customFormat="1" ht="51" customHeight="1" x14ac:dyDescent="0.25">
      <c r="A5" s="17">
        <v>2</v>
      </c>
      <c r="B5" s="17" t="s">
        <v>11</v>
      </c>
      <c r="C5" s="19" t="s">
        <v>9</v>
      </c>
      <c r="D5" s="18">
        <v>28823.200000000001</v>
      </c>
      <c r="E5" s="18">
        <v>11529.2</v>
      </c>
      <c r="F5" s="18">
        <f t="shared" si="0"/>
        <v>17294</v>
      </c>
      <c r="G5" s="18" t="s">
        <v>18</v>
      </c>
      <c r="H5" s="19" t="s">
        <v>8</v>
      </c>
    </row>
    <row r="6" spans="1:8" ht="51" customHeight="1" x14ac:dyDescent="0.25">
      <c r="A6" s="8">
        <v>3</v>
      </c>
      <c r="B6" s="8" t="s">
        <v>10</v>
      </c>
      <c r="C6" s="7" t="s">
        <v>14</v>
      </c>
      <c r="D6" s="6">
        <v>27000</v>
      </c>
      <c r="E6" s="6">
        <v>9450</v>
      </c>
      <c r="F6" s="6">
        <f t="shared" si="0"/>
        <v>17550</v>
      </c>
      <c r="G6" s="6" t="s">
        <v>19</v>
      </c>
      <c r="H6" s="7" t="s">
        <v>8</v>
      </c>
    </row>
    <row r="7" spans="1:8" ht="58.5" customHeight="1" x14ac:dyDescent="0.25">
      <c r="A7" s="8">
        <v>4</v>
      </c>
      <c r="B7" s="8" t="s">
        <v>15</v>
      </c>
      <c r="C7" s="44" t="s">
        <v>16</v>
      </c>
      <c r="D7" s="6">
        <v>58067.9</v>
      </c>
      <c r="E7" s="6">
        <v>23227.1</v>
      </c>
      <c r="F7" s="6">
        <f t="shared" si="0"/>
        <v>34840.800000000003</v>
      </c>
      <c r="G7" s="6" t="s">
        <v>18</v>
      </c>
      <c r="H7" s="7" t="s">
        <v>8</v>
      </c>
    </row>
    <row r="8" spans="1:8" ht="60.75" customHeight="1" x14ac:dyDescent="0.25">
      <c r="A8" s="8">
        <v>5</v>
      </c>
      <c r="B8" s="8" t="s">
        <v>15</v>
      </c>
      <c r="C8" s="44" t="s">
        <v>17</v>
      </c>
      <c r="D8" s="6">
        <v>40118.800000000003</v>
      </c>
      <c r="E8" s="6">
        <v>16047.5</v>
      </c>
      <c r="F8" s="9">
        <f t="shared" si="0"/>
        <v>24071.300000000003</v>
      </c>
      <c r="G8" s="6" t="s">
        <v>18</v>
      </c>
      <c r="H8" s="7" t="s">
        <v>8</v>
      </c>
    </row>
    <row r="9" spans="1:8" ht="36" customHeight="1" x14ac:dyDescent="0.25">
      <c r="A9" s="8">
        <v>6</v>
      </c>
      <c r="B9" s="5" t="s">
        <v>15</v>
      </c>
      <c r="C9" s="12" t="s">
        <v>20</v>
      </c>
      <c r="D9" s="10">
        <v>40000</v>
      </c>
      <c r="E9" s="10">
        <v>18000</v>
      </c>
      <c r="F9" s="11">
        <f t="shared" si="0"/>
        <v>22000</v>
      </c>
      <c r="G9" s="10" t="s">
        <v>21</v>
      </c>
      <c r="H9" s="12" t="s">
        <v>8</v>
      </c>
    </row>
    <row r="10" spans="1:8" ht="40.5" x14ac:dyDescent="0.25">
      <c r="A10" s="16">
        <v>7</v>
      </c>
      <c r="B10" s="14" t="s">
        <v>22</v>
      </c>
      <c r="C10" s="7" t="s">
        <v>23</v>
      </c>
      <c r="D10" s="13">
        <v>16000</v>
      </c>
      <c r="E10" s="13">
        <v>5600</v>
      </c>
      <c r="F10" s="13">
        <f>D10-E10</f>
        <v>10400</v>
      </c>
      <c r="G10" s="6" t="s">
        <v>24</v>
      </c>
      <c r="H10" s="7" t="s">
        <v>8</v>
      </c>
    </row>
    <row r="11" spans="1:8" ht="20.25" x14ac:dyDescent="0.35">
      <c r="B11" s="54" t="s">
        <v>172</v>
      </c>
      <c r="C11" s="55" t="s">
        <v>176</v>
      </c>
      <c r="D11" s="56">
        <f>D4+D5+D6+D7+D8+D9+D10</f>
        <v>267236</v>
      </c>
      <c r="E11" s="56">
        <f>E4+E5+E6+E7+E8+E9+E10</f>
        <v>106744.20000000001</v>
      </c>
      <c r="F11" s="56">
        <f>F4+F5+F6+F7+F8+F9+F10</f>
        <v>160491.79999999999</v>
      </c>
      <c r="G11" s="55"/>
      <c r="H11" s="55"/>
    </row>
  </sheetData>
  <mergeCells count="2">
    <mergeCell ref="A1:H1"/>
    <mergeCell ref="B3:H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7" workbookViewId="0">
      <selection activeCell="B10" sqref="B10:H14"/>
    </sheetView>
  </sheetViews>
  <sheetFormatPr defaultRowHeight="15" x14ac:dyDescent="0.25"/>
  <cols>
    <col min="1" max="1" width="4.140625" customWidth="1"/>
    <col min="2" max="2" width="11.28515625" customWidth="1"/>
    <col min="3" max="3" width="30.5703125" customWidth="1"/>
    <col min="4" max="4" width="15" customWidth="1"/>
    <col min="5" max="5" width="16.7109375" customWidth="1"/>
    <col min="6" max="6" width="14.7109375" customWidth="1"/>
    <col min="7" max="7" width="16.140625" customWidth="1"/>
    <col min="8" max="8" width="16" customWidth="1"/>
  </cols>
  <sheetData>
    <row r="1" spans="1:8" ht="40.5" customHeight="1" x14ac:dyDescent="0.25">
      <c r="A1" s="161" t="s">
        <v>93</v>
      </c>
      <c r="B1" s="161"/>
      <c r="C1" s="161"/>
      <c r="D1" s="161"/>
      <c r="E1" s="161"/>
      <c r="F1" s="161"/>
      <c r="G1" s="161"/>
      <c r="H1" s="161"/>
    </row>
    <row r="2" spans="1:8" ht="67.5" x14ac:dyDescent="0.25">
      <c r="A2" s="2" t="s">
        <v>0</v>
      </c>
      <c r="B2" s="2" t="s">
        <v>1</v>
      </c>
      <c r="C2" s="2" t="s">
        <v>2</v>
      </c>
      <c r="D2" s="3" t="s">
        <v>6</v>
      </c>
      <c r="E2" s="3" t="s">
        <v>4</v>
      </c>
      <c r="F2" s="3" t="s">
        <v>5</v>
      </c>
      <c r="G2" s="3" t="s">
        <v>12</v>
      </c>
      <c r="H2" s="4" t="s">
        <v>3</v>
      </c>
    </row>
    <row r="3" spans="1:8" ht="57" customHeight="1" x14ac:dyDescent="0.25">
      <c r="A3" s="16">
        <v>1</v>
      </c>
      <c r="B3" s="37" t="s">
        <v>11</v>
      </c>
      <c r="C3" s="25" t="s">
        <v>31</v>
      </c>
      <c r="D3" s="26">
        <v>57226.1</v>
      </c>
      <c r="E3" s="26">
        <v>22890.400000000001</v>
      </c>
      <c r="F3" s="26">
        <f>D3-E3</f>
        <v>34335.699999999997</v>
      </c>
      <c r="G3" s="26" t="s">
        <v>13</v>
      </c>
      <c r="H3" s="25" t="s">
        <v>8</v>
      </c>
    </row>
    <row r="4" spans="1:8" ht="40.5" x14ac:dyDescent="0.25">
      <c r="A4" s="20">
        <v>2</v>
      </c>
      <c r="B4" s="24" t="s">
        <v>39</v>
      </c>
      <c r="C4" s="25" t="s">
        <v>90</v>
      </c>
      <c r="D4" s="24">
        <v>44130.1</v>
      </c>
      <c r="E4" s="27">
        <v>17652</v>
      </c>
      <c r="F4" s="24">
        <f t="shared" ref="F4:F9" si="0">D4-E4</f>
        <v>26478.1</v>
      </c>
      <c r="G4" s="26" t="s">
        <v>18</v>
      </c>
      <c r="H4" s="25" t="s">
        <v>8</v>
      </c>
    </row>
    <row r="5" spans="1:8" ht="51" customHeight="1" x14ac:dyDescent="0.25">
      <c r="A5" s="20">
        <v>3</v>
      </c>
      <c r="B5" s="24" t="s">
        <v>39</v>
      </c>
      <c r="C5" s="25" t="s">
        <v>91</v>
      </c>
      <c r="D5" s="24">
        <v>17200</v>
      </c>
      <c r="E5" s="27">
        <v>5160</v>
      </c>
      <c r="F5" s="27">
        <f t="shared" si="0"/>
        <v>12040</v>
      </c>
      <c r="G5" s="26" t="s">
        <v>35</v>
      </c>
      <c r="H5" s="25" t="s">
        <v>8</v>
      </c>
    </row>
    <row r="6" spans="1:8" ht="40.5" x14ac:dyDescent="0.25">
      <c r="A6" s="20">
        <v>4</v>
      </c>
      <c r="B6" s="24" t="s">
        <v>44</v>
      </c>
      <c r="C6" s="25" t="s">
        <v>40</v>
      </c>
      <c r="D6" s="27">
        <v>42000</v>
      </c>
      <c r="E6" s="27">
        <v>16800</v>
      </c>
      <c r="F6" s="27">
        <f t="shared" si="0"/>
        <v>25200</v>
      </c>
      <c r="G6" s="26" t="s">
        <v>18</v>
      </c>
      <c r="H6" s="25" t="s">
        <v>8</v>
      </c>
    </row>
    <row r="7" spans="1:8" ht="54" x14ac:dyDescent="0.25">
      <c r="A7" s="20">
        <v>5</v>
      </c>
      <c r="B7" s="24" t="s">
        <v>45</v>
      </c>
      <c r="C7" s="25" t="s">
        <v>41</v>
      </c>
      <c r="D7" s="24">
        <v>23753.3</v>
      </c>
      <c r="E7" s="24">
        <v>9501.2999999999993</v>
      </c>
      <c r="F7" s="24">
        <f t="shared" si="0"/>
        <v>14252</v>
      </c>
      <c r="G7" s="26" t="s">
        <v>18</v>
      </c>
      <c r="H7" s="25" t="s">
        <v>8</v>
      </c>
    </row>
    <row r="8" spans="1:8" ht="75.75" customHeight="1" x14ac:dyDescent="0.25">
      <c r="A8" s="20">
        <v>6</v>
      </c>
      <c r="B8" s="24" t="s">
        <v>45</v>
      </c>
      <c r="C8" s="25" t="s">
        <v>43</v>
      </c>
      <c r="D8" s="24">
        <v>14285.7</v>
      </c>
      <c r="E8" s="27">
        <v>5000</v>
      </c>
      <c r="F8" s="24">
        <f t="shared" si="0"/>
        <v>9285.7000000000007</v>
      </c>
      <c r="G8" s="26" t="s">
        <v>24</v>
      </c>
      <c r="H8" s="25" t="s">
        <v>8</v>
      </c>
    </row>
    <row r="9" spans="1:8" ht="54" x14ac:dyDescent="0.25">
      <c r="A9" s="20">
        <v>7</v>
      </c>
      <c r="B9" s="24" t="s">
        <v>45</v>
      </c>
      <c r="C9" s="25" t="s">
        <v>42</v>
      </c>
      <c r="D9" s="24">
        <v>14285.7</v>
      </c>
      <c r="E9" s="27">
        <v>5000</v>
      </c>
      <c r="F9" s="24">
        <f t="shared" si="0"/>
        <v>9285.7000000000007</v>
      </c>
      <c r="G9" s="26" t="s">
        <v>24</v>
      </c>
      <c r="H9" s="25" t="s">
        <v>8</v>
      </c>
    </row>
    <row r="10" spans="1:8" ht="75" customHeight="1" x14ac:dyDescent="0.25">
      <c r="A10" s="21">
        <v>8</v>
      </c>
      <c r="B10" s="28" t="s">
        <v>33</v>
      </c>
      <c r="C10" s="25" t="s">
        <v>32</v>
      </c>
      <c r="D10" s="24">
        <v>20357.400000000001</v>
      </c>
      <c r="E10" s="24">
        <v>8142.9</v>
      </c>
      <c r="F10" s="24">
        <f>D10-E10</f>
        <v>12214.500000000002</v>
      </c>
      <c r="G10" s="26" t="s">
        <v>13</v>
      </c>
      <c r="H10" s="25" t="s">
        <v>8</v>
      </c>
    </row>
    <row r="11" spans="1:8" ht="87" customHeight="1" x14ac:dyDescent="0.25">
      <c r="A11" s="21">
        <v>9</v>
      </c>
      <c r="B11" s="28" t="s">
        <v>33</v>
      </c>
      <c r="C11" s="25" t="s">
        <v>34</v>
      </c>
      <c r="D11" s="24">
        <v>66902.899999999994</v>
      </c>
      <c r="E11" s="24">
        <v>20070.8</v>
      </c>
      <c r="F11" s="24">
        <f>D11-E11</f>
        <v>46832.099999999991</v>
      </c>
      <c r="G11" s="26" t="s">
        <v>35</v>
      </c>
      <c r="H11" s="25" t="s">
        <v>8</v>
      </c>
    </row>
    <row r="12" spans="1:8" ht="78" customHeight="1" x14ac:dyDescent="0.25">
      <c r="A12" s="21">
        <v>10</v>
      </c>
      <c r="B12" s="28" t="s">
        <v>33</v>
      </c>
      <c r="C12" s="38" t="s">
        <v>36</v>
      </c>
      <c r="D12" s="27">
        <v>14517</v>
      </c>
      <c r="E12" s="24">
        <v>5080.8999999999996</v>
      </c>
      <c r="F12" s="24">
        <f>D12-E12</f>
        <v>9436.1</v>
      </c>
      <c r="G12" s="26" t="s">
        <v>24</v>
      </c>
      <c r="H12" s="25" t="s">
        <v>8</v>
      </c>
    </row>
    <row r="13" spans="1:8" ht="51.75" customHeight="1" x14ac:dyDescent="0.25">
      <c r="A13" s="21">
        <v>11</v>
      </c>
      <c r="B13" s="28" t="s">
        <v>33</v>
      </c>
      <c r="C13" s="25" t="s">
        <v>37</v>
      </c>
      <c r="D13" s="27">
        <v>15100</v>
      </c>
      <c r="E13" s="27">
        <v>5250</v>
      </c>
      <c r="F13" s="27">
        <f>D13-E13</f>
        <v>9850</v>
      </c>
      <c r="G13" s="26" t="s">
        <v>24</v>
      </c>
      <c r="H13" s="25" t="s">
        <v>8</v>
      </c>
    </row>
    <row r="14" spans="1:8" ht="58.5" customHeight="1" x14ac:dyDescent="0.25">
      <c r="A14" s="21">
        <v>12</v>
      </c>
      <c r="B14" s="28" t="s">
        <v>33</v>
      </c>
      <c r="C14" s="25" t="s">
        <v>38</v>
      </c>
      <c r="D14" s="24">
        <v>21585.4</v>
      </c>
      <c r="E14" s="24">
        <v>6475.6</v>
      </c>
      <c r="F14" s="24">
        <f>D14-E14</f>
        <v>15109.800000000001</v>
      </c>
      <c r="G14" s="26" t="s">
        <v>35</v>
      </c>
      <c r="H14" s="25" t="s">
        <v>8</v>
      </c>
    </row>
    <row r="15" spans="1:8" ht="20.25" x14ac:dyDescent="0.3">
      <c r="B15" s="52" t="s">
        <v>172</v>
      </c>
      <c r="C15" s="53" t="s">
        <v>175</v>
      </c>
      <c r="D15" s="51">
        <f>D3+D4+D5+D6+D7+D8+D9+D10+D11+D12+D13+D14</f>
        <v>351343.60000000003</v>
      </c>
      <c r="E15" s="51">
        <f>E3+E4+E5+E6+E7+E8+E9+E10+E11+E12+E13+E14</f>
        <v>127023.9</v>
      </c>
      <c r="F15" s="51">
        <f>F3+F4+F5+F6+F7+F8+F9+F10+F11+F12+F13+F14</f>
        <v>224319.69999999998</v>
      </c>
      <c r="G15" s="50"/>
      <c r="H15" s="50"/>
    </row>
  </sheetData>
  <mergeCells count="1">
    <mergeCell ref="A1:H1"/>
  </mergeCells>
  <pageMargins left="0.7" right="0.7" top="0.75" bottom="0.75" header="0.3" footer="0.3"/>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31" workbookViewId="0">
      <selection activeCell="B36" sqref="B36:H36"/>
    </sheetView>
  </sheetViews>
  <sheetFormatPr defaultRowHeight="15" x14ac:dyDescent="0.25"/>
  <cols>
    <col min="1" max="1" width="3.85546875" customWidth="1"/>
    <col min="2" max="2" width="16.28515625" customWidth="1"/>
    <col min="3" max="3" width="21.7109375" customWidth="1"/>
    <col min="4" max="4" width="14.7109375" customWidth="1"/>
    <col min="5" max="5" width="15.140625" customWidth="1"/>
    <col min="6" max="6" width="14.85546875" customWidth="1"/>
    <col min="7" max="7" width="19.7109375" customWidth="1"/>
    <col min="8" max="8" width="15.5703125" customWidth="1"/>
  </cols>
  <sheetData>
    <row r="1" spans="1:8" ht="66.75" customHeight="1" x14ac:dyDescent="0.25">
      <c r="A1" s="165" t="s">
        <v>94</v>
      </c>
      <c r="B1" s="165"/>
      <c r="C1" s="165"/>
      <c r="D1" s="165"/>
      <c r="E1" s="165"/>
      <c r="F1" s="165"/>
      <c r="G1" s="165"/>
      <c r="H1" s="165"/>
    </row>
    <row r="2" spans="1:8" ht="67.5" x14ac:dyDescent="0.25">
      <c r="A2" s="2" t="s">
        <v>0</v>
      </c>
      <c r="B2" s="2" t="s">
        <v>1</v>
      </c>
      <c r="C2" s="22" t="s">
        <v>2</v>
      </c>
      <c r="D2" s="3" t="s">
        <v>6</v>
      </c>
      <c r="E2" s="3" t="s">
        <v>4</v>
      </c>
      <c r="F2" s="3" t="s">
        <v>5</v>
      </c>
      <c r="G2" s="3" t="s">
        <v>12</v>
      </c>
      <c r="H2" s="4" t="s">
        <v>3</v>
      </c>
    </row>
    <row r="3" spans="1:8" ht="85.5" customHeight="1" x14ac:dyDescent="0.25">
      <c r="A3" s="23">
        <v>1</v>
      </c>
      <c r="B3" s="24" t="s">
        <v>46</v>
      </c>
      <c r="C3" s="29" t="s">
        <v>47</v>
      </c>
      <c r="D3" s="27">
        <v>26950</v>
      </c>
      <c r="E3" s="27">
        <v>10780</v>
      </c>
      <c r="F3" s="27">
        <f>D3-E3</f>
        <v>16170</v>
      </c>
      <c r="G3" s="26" t="s">
        <v>18</v>
      </c>
      <c r="H3" s="25" t="s">
        <v>8</v>
      </c>
    </row>
    <row r="4" spans="1:8" ht="48.75" customHeight="1" x14ac:dyDescent="0.25">
      <c r="A4" s="23">
        <v>2</v>
      </c>
      <c r="B4" s="24" t="s">
        <v>51</v>
      </c>
      <c r="C4" s="25" t="s">
        <v>52</v>
      </c>
      <c r="D4" s="27">
        <v>9200</v>
      </c>
      <c r="E4" s="27">
        <v>5060</v>
      </c>
      <c r="F4" s="27">
        <f>D4-E4</f>
        <v>4140</v>
      </c>
      <c r="G4" s="26" t="s">
        <v>53</v>
      </c>
      <c r="H4" s="25" t="s">
        <v>8</v>
      </c>
    </row>
    <row r="5" spans="1:8" ht="62.25" customHeight="1" x14ac:dyDescent="0.25">
      <c r="A5" s="23">
        <v>3</v>
      </c>
      <c r="B5" s="24" t="s">
        <v>67</v>
      </c>
      <c r="C5" s="25" t="s">
        <v>68</v>
      </c>
      <c r="D5" s="27">
        <v>18036</v>
      </c>
      <c r="E5" s="24">
        <v>5410.8</v>
      </c>
      <c r="F5" s="27">
        <f>D5-E5</f>
        <v>12625.2</v>
      </c>
      <c r="G5" s="26" t="s">
        <v>35</v>
      </c>
      <c r="H5" s="25" t="s">
        <v>8</v>
      </c>
    </row>
    <row r="6" spans="1:8" ht="63.75" customHeight="1" x14ac:dyDescent="0.25">
      <c r="A6" s="23">
        <v>4</v>
      </c>
      <c r="B6" s="24" t="s">
        <v>67</v>
      </c>
      <c r="C6" s="25" t="s">
        <v>69</v>
      </c>
      <c r="D6" s="27">
        <v>30000</v>
      </c>
      <c r="E6" s="27">
        <v>12000</v>
      </c>
      <c r="F6" s="27">
        <f t="shared" ref="F6:F16" si="0">D6-E6</f>
        <v>18000</v>
      </c>
      <c r="G6" s="26" t="s">
        <v>18</v>
      </c>
      <c r="H6" s="25" t="s">
        <v>8</v>
      </c>
    </row>
    <row r="7" spans="1:8" ht="71.25" customHeight="1" x14ac:dyDescent="0.25">
      <c r="A7" s="23">
        <v>5</v>
      </c>
      <c r="B7" s="24" t="s">
        <v>67</v>
      </c>
      <c r="C7" s="25" t="s">
        <v>70</v>
      </c>
      <c r="D7" s="27">
        <v>18500</v>
      </c>
      <c r="E7" s="27">
        <v>6475</v>
      </c>
      <c r="F7" s="27">
        <f t="shared" si="0"/>
        <v>12025</v>
      </c>
      <c r="G7" s="26" t="s">
        <v>50</v>
      </c>
      <c r="H7" s="25" t="s">
        <v>8</v>
      </c>
    </row>
    <row r="8" spans="1:8" ht="65.25" customHeight="1" x14ac:dyDescent="0.25">
      <c r="A8" s="23">
        <v>6</v>
      </c>
      <c r="B8" s="24" t="s">
        <v>77</v>
      </c>
      <c r="C8" s="31" t="s">
        <v>76</v>
      </c>
      <c r="D8" s="27">
        <v>48000</v>
      </c>
      <c r="E8" s="27">
        <v>19200</v>
      </c>
      <c r="F8" s="27">
        <f t="shared" si="0"/>
        <v>28800</v>
      </c>
      <c r="G8" s="26" t="s">
        <v>18</v>
      </c>
      <c r="H8" s="25" t="s">
        <v>8</v>
      </c>
    </row>
    <row r="9" spans="1:8" ht="48" customHeight="1" x14ac:dyDescent="0.25">
      <c r="A9" s="23">
        <v>7</v>
      </c>
      <c r="B9" s="24" t="s">
        <v>77</v>
      </c>
      <c r="C9" s="32" t="s">
        <v>78</v>
      </c>
      <c r="D9" s="27">
        <v>100000</v>
      </c>
      <c r="E9" s="24">
        <v>35000</v>
      </c>
      <c r="F9" s="27">
        <f t="shared" si="0"/>
        <v>65000</v>
      </c>
      <c r="G9" s="26" t="s">
        <v>50</v>
      </c>
      <c r="H9" s="25" t="s">
        <v>8</v>
      </c>
    </row>
    <row r="10" spans="1:8" ht="55.5" customHeight="1" x14ac:dyDescent="0.25">
      <c r="A10" s="23">
        <v>8</v>
      </c>
      <c r="B10" s="24" t="s">
        <v>77</v>
      </c>
      <c r="C10" s="7" t="s">
        <v>79</v>
      </c>
      <c r="D10" s="27">
        <v>37800</v>
      </c>
      <c r="E10" s="27">
        <v>11340</v>
      </c>
      <c r="F10" s="27">
        <f t="shared" si="0"/>
        <v>26460</v>
      </c>
      <c r="G10" s="26" t="s">
        <v>35</v>
      </c>
      <c r="H10" s="25" t="s">
        <v>8</v>
      </c>
    </row>
    <row r="11" spans="1:8" ht="48" customHeight="1" x14ac:dyDescent="0.25">
      <c r="A11" s="23">
        <v>9</v>
      </c>
      <c r="B11" s="24" t="s">
        <v>77</v>
      </c>
      <c r="C11" s="32" t="s">
        <v>80</v>
      </c>
      <c r="D11" s="27">
        <v>21000</v>
      </c>
      <c r="E11" s="27">
        <v>6300</v>
      </c>
      <c r="F11" s="27">
        <f t="shared" si="0"/>
        <v>14700</v>
      </c>
      <c r="G11" s="26" t="s">
        <v>35</v>
      </c>
      <c r="H11" s="25" t="s">
        <v>8</v>
      </c>
    </row>
    <row r="12" spans="1:8" ht="41.25" customHeight="1" x14ac:dyDescent="0.25">
      <c r="A12" s="23">
        <v>10</v>
      </c>
      <c r="B12" s="24" t="s">
        <v>77</v>
      </c>
      <c r="C12" s="32" t="s">
        <v>81</v>
      </c>
      <c r="D12" s="27">
        <v>26000</v>
      </c>
      <c r="E12" s="27">
        <v>9100</v>
      </c>
      <c r="F12" s="27">
        <f t="shared" si="0"/>
        <v>16900</v>
      </c>
      <c r="G12" s="26" t="s">
        <v>50</v>
      </c>
      <c r="H12" s="25" t="s">
        <v>8</v>
      </c>
    </row>
    <row r="13" spans="1:8" ht="91.5" customHeight="1" x14ac:dyDescent="0.25">
      <c r="A13" s="23">
        <v>11</v>
      </c>
      <c r="B13" s="24" t="s">
        <v>82</v>
      </c>
      <c r="C13" s="31" t="s">
        <v>83</v>
      </c>
      <c r="D13" s="27">
        <v>113195</v>
      </c>
      <c r="E13" s="27">
        <v>45278</v>
      </c>
      <c r="F13" s="27">
        <f t="shared" si="0"/>
        <v>67917</v>
      </c>
      <c r="G13" s="26" t="s">
        <v>18</v>
      </c>
      <c r="H13" s="25" t="s">
        <v>8</v>
      </c>
    </row>
    <row r="14" spans="1:8" ht="67.5" customHeight="1" x14ac:dyDescent="0.25">
      <c r="A14" s="23">
        <v>12</v>
      </c>
      <c r="B14" s="33" t="s">
        <v>84</v>
      </c>
      <c r="C14" s="7" t="s">
        <v>85</v>
      </c>
      <c r="D14" s="34">
        <v>18000</v>
      </c>
      <c r="E14" s="27">
        <v>5400</v>
      </c>
      <c r="F14" s="27">
        <f t="shared" si="0"/>
        <v>12600</v>
      </c>
      <c r="G14" s="26" t="s">
        <v>35</v>
      </c>
      <c r="H14" s="25" t="s">
        <v>8</v>
      </c>
    </row>
    <row r="15" spans="1:8" ht="66.75" customHeight="1" x14ac:dyDescent="0.25">
      <c r="A15" s="39">
        <v>13</v>
      </c>
      <c r="B15" s="40" t="s">
        <v>88</v>
      </c>
      <c r="C15" s="31" t="s">
        <v>89</v>
      </c>
      <c r="D15" s="41">
        <v>18750</v>
      </c>
      <c r="E15" s="41">
        <v>7500</v>
      </c>
      <c r="F15" s="41">
        <f t="shared" si="0"/>
        <v>11250</v>
      </c>
      <c r="G15" s="42" t="s">
        <v>18</v>
      </c>
      <c r="H15" s="43" t="s">
        <v>8</v>
      </c>
    </row>
    <row r="16" spans="1:8" ht="89.25" customHeight="1" x14ac:dyDescent="0.25">
      <c r="A16" s="23">
        <v>14</v>
      </c>
      <c r="B16" s="24" t="s">
        <v>95</v>
      </c>
      <c r="C16" s="7" t="s">
        <v>96</v>
      </c>
      <c r="D16" s="27">
        <v>15000</v>
      </c>
      <c r="E16" s="27">
        <v>5250</v>
      </c>
      <c r="F16" s="27">
        <f t="shared" si="0"/>
        <v>9750</v>
      </c>
      <c r="G16" s="26" t="s">
        <v>50</v>
      </c>
      <c r="H16" s="43" t="s">
        <v>8</v>
      </c>
    </row>
    <row r="17" spans="1:8" ht="42.75" customHeight="1" x14ac:dyDescent="0.25">
      <c r="A17" s="28">
        <v>15</v>
      </c>
      <c r="B17" s="24" t="s">
        <v>73</v>
      </c>
      <c r="C17" s="25" t="s">
        <v>74</v>
      </c>
      <c r="D17" s="27">
        <v>80000</v>
      </c>
      <c r="E17" s="27">
        <v>54000</v>
      </c>
      <c r="F17" s="27">
        <f>D17-E17</f>
        <v>26000</v>
      </c>
      <c r="G17" s="26" t="s">
        <v>75</v>
      </c>
      <c r="H17" s="25" t="s">
        <v>8</v>
      </c>
    </row>
    <row r="18" spans="1:8" ht="72.75" customHeight="1" x14ac:dyDescent="0.25">
      <c r="A18" s="23">
        <v>16</v>
      </c>
      <c r="B18" s="30" t="s">
        <v>49</v>
      </c>
      <c r="C18" s="25" t="s">
        <v>48</v>
      </c>
      <c r="D18" s="26">
        <v>8803</v>
      </c>
      <c r="E18" s="26">
        <v>3081</v>
      </c>
      <c r="F18" s="26">
        <f>D18-E18</f>
        <v>5722</v>
      </c>
      <c r="G18" s="26" t="s">
        <v>50</v>
      </c>
      <c r="H18" s="25" t="s">
        <v>8</v>
      </c>
    </row>
    <row r="19" spans="1:8" ht="54" x14ac:dyDescent="0.25">
      <c r="A19" s="23">
        <v>17</v>
      </c>
      <c r="B19" s="24" t="s">
        <v>56</v>
      </c>
      <c r="C19" s="25" t="s">
        <v>57</v>
      </c>
      <c r="D19" s="24">
        <v>32000</v>
      </c>
      <c r="E19" s="24">
        <v>12800</v>
      </c>
      <c r="F19" s="24">
        <f t="shared" ref="F19:F34" si="1">D19-E19</f>
        <v>19200</v>
      </c>
      <c r="G19" s="26" t="s">
        <v>18</v>
      </c>
      <c r="H19" s="25" t="s">
        <v>8</v>
      </c>
    </row>
    <row r="20" spans="1:8" ht="94.5" x14ac:dyDescent="0.25">
      <c r="A20" s="23">
        <v>18</v>
      </c>
      <c r="B20" s="24" t="s">
        <v>58</v>
      </c>
      <c r="C20" s="25" t="s">
        <v>59</v>
      </c>
      <c r="D20" s="27">
        <v>9000</v>
      </c>
      <c r="E20" s="27">
        <v>3150</v>
      </c>
      <c r="F20" s="27">
        <f t="shared" si="1"/>
        <v>5850</v>
      </c>
      <c r="G20" s="26" t="s">
        <v>24</v>
      </c>
      <c r="H20" s="25" t="s">
        <v>8</v>
      </c>
    </row>
    <row r="21" spans="1:8" ht="67.5" x14ac:dyDescent="0.25">
      <c r="A21" s="23">
        <v>19</v>
      </c>
      <c r="B21" s="24" t="s">
        <v>58</v>
      </c>
      <c r="C21" s="25" t="s">
        <v>60</v>
      </c>
      <c r="D21" s="27">
        <v>23000</v>
      </c>
      <c r="E21" s="27">
        <v>6900</v>
      </c>
      <c r="F21" s="27">
        <f t="shared" si="1"/>
        <v>16100</v>
      </c>
      <c r="G21" s="26" t="s">
        <v>35</v>
      </c>
      <c r="H21" s="25" t="s">
        <v>8</v>
      </c>
    </row>
    <row r="22" spans="1:8" ht="126.75" customHeight="1" x14ac:dyDescent="0.25">
      <c r="A22" s="23">
        <v>20</v>
      </c>
      <c r="B22" s="24" t="s">
        <v>61</v>
      </c>
      <c r="C22" s="25" t="s">
        <v>62</v>
      </c>
      <c r="D22" s="27">
        <v>100000</v>
      </c>
      <c r="E22" s="27">
        <v>35000</v>
      </c>
      <c r="F22" s="27">
        <f t="shared" si="1"/>
        <v>65000</v>
      </c>
      <c r="G22" s="26" t="s">
        <v>24</v>
      </c>
      <c r="H22" s="25" t="s">
        <v>8</v>
      </c>
    </row>
    <row r="23" spans="1:8" ht="67.5" x14ac:dyDescent="0.25">
      <c r="A23" s="23">
        <v>21</v>
      </c>
      <c r="B23" s="24" t="s">
        <v>63</v>
      </c>
      <c r="C23" s="25" t="s">
        <v>64</v>
      </c>
      <c r="D23" s="27">
        <v>49480</v>
      </c>
      <c r="E23" s="27">
        <v>14844</v>
      </c>
      <c r="F23" s="27">
        <f t="shared" si="1"/>
        <v>34636</v>
      </c>
      <c r="G23" s="26" t="s">
        <v>35</v>
      </c>
      <c r="H23" s="25" t="s">
        <v>8</v>
      </c>
    </row>
    <row r="24" spans="1:8" ht="121.5" x14ac:dyDescent="0.25">
      <c r="A24" s="23">
        <v>22</v>
      </c>
      <c r="B24" s="24" t="s">
        <v>63</v>
      </c>
      <c r="C24" s="25" t="s">
        <v>66</v>
      </c>
      <c r="D24" s="27">
        <v>43702.6</v>
      </c>
      <c r="E24" s="27">
        <v>15295.9</v>
      </c>
      <c r="F24" s="27">
        <f t="shared" si="1"/>
        <v>28406.699999999997</v>
      </c>
      <c r="G24" s="26" t="s">
        <v>24</v>
      </c>
      <c r="H24" s="25" t="s">
        <v>8</v>
      </c>
    </row>
    <row r="25" spans="1:8" ht="40.5" x14ac:dyDescent="0.25">
      <c r="A25" s="23">
        <v>23</v>
      </c>
      <c r="B25" s="24" t="s">
        <v>63</v>
      </c>
      <c r="C25" s="25" t="s">
        <v>65</v>
      </c>
      <c r="D25" s="27">
        <v>263081</v>
      </c>
      <c r="E25" s="27">
        <v>105262.39999999999</v>
      </c>
      <c r="F25" s="24">
        <f t="shared" si="1"/>
        <v>157818.6</v>
      </c>
      <c r="G25" s="26" t="s">
        <v>18</v>
      </c>
      <c r="H25" s="25" t="s">
        <v>8</v>
      </c>
    </row>
    <row r="26" spans="1:8" ht="75.75" customHeight="1" x14ac:dyDescent="0.25">
      <c r="A26" s="23">
        <v>24</v>
      </c>
      <c r="B26" s="24" t="s">
        <v>71</v>
      </c>
      <c r="C26" s="25" t="s">
        <v>72</v>
      </c>
      <c r="D26" s="27">
        <v>29500</v>
      </c>
      <c r="E26" s="27">
        <v>13275</v>
      </c>
      <c r="F26" s="27">
        <f t="shared" si="1"/>
        <v>16225</v>
      </c>
      <c r="G26" s="26" t="s">
        <v>21</v>
      </c>
      <c r="H26" s="25" t="s">
        <v>8</v>
      </c>
    </row>
    <row r="27" spans="1:8" ht="50.25" customHeight="1" x14ac:dyDescent="0.25">
      <c r="A27" s="23">
        <v>25</v>
      </c>
      <c r="B27" s="24" t="s">
        <v>86</v>
      </c>
      <c r="C27" s="25" t="s">
        <v>87</v>
      </c>
      <c r="D27" s="27">
        <v>180000</v>
      </c>
      <c r="E27" s="27">
        <v>63000</v>
      </c>
      <c r="F27" s="24">
        <f t="shared" si="1"/>
        <v>117000</v>
      </c>
      <c r="G27" s="26" t="s">
        <v>24</v>
      </c>
      <c r="H27" s="25" t="s">
        <v>8</v>
      </c>
    </row>
    <row r="28" spans="1:8" ht="92.25" customHeight="1" x14ac:dyDescent="0.25">
      <c r="A28" s="23">
        <v>26</v>
      </c>
      <c r="B28" s="24" t="s">
        <v>97</v>
      </c>
      <c r="C28" s="25" t="s">
        <v>99</v>
      </c>
      <c r="D28" s="27">
        <v>18536.2</v>
      </c>
      <c r="E28" s="27">
        <v>6487.7</v>
      </c>
      <c r="F28" s="24">
        <f t="shared" si="1"/>
        <v>12048.5</v>
      </c>
      <c r="G28" s="26" t="s">
        <v>24</v>
      </c>
      <c r="H28" s="25" t="s">
        <v>8</v>
      </c>
    </row>
    <row r="29" spans="1:8" ht="135" customHeight="1" x14ac:dyDescent="0.25">
      <c r="A29" s="23">
        <v>27</v>
      </c>
      <c r="B29" s="24" t="s">
        <v>97</v>
      </c>
      <c r="C29" s="25" t="s">
        <v>124</v>
      </c>
      <c r="D29" s="27">
        <v>17315.8</v>
      </c>
      <c r="E29" s="27">
        <v>6060.5</v>
      </c>
      <c r="F29" s="24">
        <f t="shared" si="1"/>
        <v>11255.3</v>
      </c>
      <c r="G29" s="26" t="s">
        <v>24</v>
      </c>
      <c r="H29" s="25" t="s">
        <v>8</v>
      </c>
    </row>
    <row r="30" spans="1:8" ht="94.5" x14ac:dyDescent="0.25">
      <c r="A30" s="23">
        <v>28</v>
      </c>
      <c r="B30" s="40" t="s">
        <v>97</v>
      </c>
      <c r="C30" s="45" t="s">
        <v>98</v>
      </c>
      <c r="D30" s="41">
        <v>110000</v>
      </c>
      <c r="E30" s="41">
        <v>44000</v>
      </c>
      <c r="F30" s="40">
        <f t="shared" si="1"/>
        <v>66000</v>
      </c>
      <c r="G30" s="42" t="s">
        <v>18</v>
      </c>
      <c r="H30" s="43" t="s">
        <v>8</v>
      </c>
    </row>
    <row r="31" spans="1:8" ht="40.5" x14ac:dyDescent="0.25">
      <c r="A31" s="23">
        <v>29</v>
      </c>
      <c r="B31" s="24" t="s">
        <v>100</v>
      </c>
      <c r="C31" s="46" t="s">
        <v>102</v>
      </c>
      <c r="D31" s="41">
        <v>33000</v>
      </c>
      <c r="E31" s="41">
        <v>13200</v>
      </c>
      <c r="F31" s="40">
        <f t="shared" si="1"/>
        <v>19800</v>
      </c>
      <c r="G31" s="42" t="s">
        <v>18</v>
      </c>
      <c r="H31" s="43" t="s">
        <v>8</v>
      </c>
    </row>
    <row r="32" spans="1:8" ht="40.5" x14ac:dyDescent="0.25">
      <c r="A32" s="23">
        <v>30</v>
      </c>
      <c r="B32" s="24" t="s">
        <v>100</v>
      </c>
      <c r="C32" s="46" t="s">
        <v>101</v>
      </c>
      <c r="D32" s="27">
        <v>18300</v>
      </c>
      <c r="E32" s="27">
        <v>10200</v>
      </c>
      <c r="F32" s="27">
        <f t="shared" si="1"/>
        <v>8100</v>
      </c>
      <c r="G32" s="42" t="s">
        <v>53</v>
      </c>
      <c r="H32" s="43" t="s">
        <v>8</v>
      </c>
    </row>
    <row r="33" spans="1:8" ht="67.5" x14ac:dyDescent="0.25">
      <c r="A33" s="23">
        <v>31</v>
      </c>
      <c r="B33" s="24" t="s">
        <v>103</v>
      </c>
      <c r="C33" s="46" t="s">
        <v>104</v>
      </c>
      <c r="D33" s="27">
        <v>62000</v>
      </c>
      <c r="E33" s="27">
        <v>25000</v>
      </c>
      <c r="F33" s="27">
        <f t="shared" si="1"/>
        <v>37000</v>
      </c>
      <c r="G33" s="26" t="s">
        <v>18</v>
      </c>
      <c r="H33" s="43" t="s">
        <v>8</v>
      </c>
    </row>
    <row r="34" spans="1:8" ht="67.5" x14ac:dyDescent="0.25">
      <c r="A34" s="23">
        <v>32</v>
      </c>
      <c r="B34" s="24" t="s">
        <v>103</v>
      </c>
      <c r="C34" s="46" t="s">
        <v>105</v>
      </c>
      <c r="D34" s="27">
        <v>45000</v>
      </c>
      <c r="E34" s="27">
        <v>13600</v>
      </c>
      <c r="F34" s="27">
        <f t="shared" si="1"/>
        <v>31400</v>
      </c>
      <c r="G34" s="26" t="s">
        <v>27</v>
      </c>
      <c r="H34" s="43" t="s">
        <v>8</v>
      </c>
    </row>
    <row r="35" spans="1:8" ht="81" x14ac:dyDescent="0.25">
      <c r="A35" s="35">
        <v>33</v>
      </c>
      <c r="B35" s="24" t="s">
        <v>54</v>
      </c>
      <c r="C35" s="25" t="s">
        <v>55</v>
      </c>
      <c r="D35" s="27">
        <v>15000</v>
      </c>
      <c r="E35" s="27">
        <v>6000</v>
      </c>
      <c r="F35" s="27">
        <f>D35-E35</f>
        <v>9000</v>
      </c>
      <c r="G35" s="26" t="s">
        <v>18</v>
      </c>
      <c r="H35" s="25" t="s">
        <v>8</v>
      </c>
    </row>
    <row r="36" spans="1:8" ht="40.5" x14ac:dyDescent="0.25">
      <c r="A36" s="35">
        <v>34</v>
      </c>
      <c r="B36" s="24" t="s">
        <v>26</v>
      </c>
      <c r="C36" s="25" t="s">
        <v>25</v>
      </c>
      <c r="D36" s="27">
        <v>23000</v>
      </c>
      <c r="E36" s="27">
        <v>16100</v>
      </c>
      <c r="F36" s="27">
        <f>D36-E36</f>
        <v>6900</v>
      </c>
      <c r="G36" s="26" t="s">
        <v>27</v>
      </c>
      <c r="H36" s="23" t="s">
        <v>28</v>
      </c>
    </row>
    <row r="37" spans="1:8" ht="20.25" x14ac:dyDescent="0.3">
      <c r="A37" s="50"/>
      <c r="B37" s="52" t="s">
        <v>172</v>
      </c>
      <c r="C37" s="50" t="s">
        <v>174</v>
      </c>
      <c r="D37" s="51">
        <f>D3+D4+D5+D6+D7+D8+D9+D10+D11+D12+D13+D14+D15+D16+D17+D18+D19+D20+D21+D22+D23+D24+D25+D26+D27+D28+D29+D30+D31+D32+D33+D34+D35+D36</f>
        <v>1661149.6</v>
      </c>
      <c r="E37" s="51">
        <f>E3+E4+E5+E6+E7+E8+E9+E10+E11+E12+E13+E14+E15+E16+E17+E18+E19+E20+E21+E22+E23+E24+E25+E26+E27+E28+E29+E30+E31+E32+E33+E34+E35+E36</f>
        <v>651350.30000000005</v>
      </c>
      <c r="F37" s="51">
        <f>F3+F4+F5+F6+F7+F8+F9+F10+F11+F12+F13+F14+F15+F16+F17+F18+F19+F20+F21+F22+F23+F24+F25+F26+F27+F28+F29+F30+F31+F32+F33+F34+F35+F36</f>
        <v>1009799.3</v>
      </c>
      <c r="G37" s="15"/>
      <c r="H37" s="15"/>
    </row>
  </sheetData>
  <mergeCells count="1">
    <mergeCell ref="A1:H1"/>
  </mergeCells>
  <pageMargins left="0.7" right="0.7" top="0.75" bottom="0.75" header="0.3" footer="0.3"/>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55" workbookViewId="0">
      <selection activeCell="I63" sqref="I63"/>
    </sheetView>
  </sheetViews>
  <sheetFormatPr defaultRowHeight="15" x14ac:dyDescent="0.25"/>
  <cols>
    <col min="1" max="1" width="4.7109375" customWidth="1"/>
    <col min="2" max="2" width="17.5703125" customWidth="1"/>
    <col min="3" max="3" width="22" customWidth="1"/>
    <col min="4" max="4" width="14.85546875" customWidth="1"/>
    <col min="5" max="5" width="18.42578125" customWidth="1"/>
    <col min="6" max="6" width="21.42578125" customWidth="1"/>
    <col min="7" max="7" width="16.7109375" customWidth="1"/>
    <col min="8" max="8" width="14.42578125" customWidth="1"/>
  </cols>
  <sheetData>
    <row r="1" spans="1:8" ht="45.75" customHeight="1" x14ac:dyDescent="0.25">
      <c r="A1" s="165" t="s">
        <v>106</v>
      </c>
      <c r="B1" s="165"/>
      <c r="C1" s="165"/>
      <c r="D1" s="165"/>
      <c r="E1" s="165"/>
      <c r="F1" s="165"/>
      <c r="G1" s="165"/>
      <c r="H1" s="165"/>
    </row>
    <row r="2" spans="1:8" ht="43.5" customHeight="1" x14ac:dyDescent="0.25">
      <c r="A2" s="2" t="s">
        <v>0</v>
      </c>
      <c r="B2" s="2" t="s">
        <v>1</v>
      </c>
      <c r="C2" s="22" t="s">
        <v>2</v>
      </c>
      <c r="D2" s="22" t="s">
        <v>6</v>
      </c>
      <c r="E2" s="22" t="s">
        <v>4</v>
      </c>
      <c r="F2" s="22" t="s">
        <v>5</v>
      </c>
      <c r="G2" s="22" t="s">
        <v>12</v>
      </c>
      <c r="H2" s="8" t="s">
        <v>3</v>
      </c>
    </row>
    <row r="3" spans="1:8" x14ac:dyDescent="0.25">
      <c r="A3" s="2"/>
      <c r="B3" s="162" t="s">
        <v>30</v>
      </c>
      <c r="C3" s="163"/>
      <c r="D3" s="163"/>
      <c r="E3" s="163"/>
      <c r="F3" s="163"/>
      <c r="G3" s="163"/>
      <c r="H3" s="164"/>
    </row>
    <row r="4" spans="1:8" ht="67.5" x14ac:dyDescent="0.25">
      <c r="A4" s="24">
        <v>1</v>
      </c>
      <c r="B4" s="24" t="s">
        <v>46</v>
      </c>
      <c r="C4" s="48" t="s">
        <v>107</v>
      </c>
      <c r="D4" s="27">
        <v>16670</v>
      </c>
      <c r="E4" s="27">
        <v>5001</v>
      </c>
      <c r="F4" s="27">
        <f>D4-E4</f>
        <v>11669</v>
      </c>
      <c r="G4" s="26" t="s">
        <v>35</v>
      </c>
      <c r="H4" s="25" t="s">
        <v>8</v>
      </c>
    </row>
    <row r="5" spans="1:8" ht="48" customHeight="1" x14ac:dyDescent="0.25">
      <c r="A5" s="24">
        <v>2</v>
      </c>
      <c r="B5" s="47" t="s">
        <v>117</v>
      </c>
      <c r="C5" s="7" t="s">
        <v>116</v>
      </c>
      <c r="D5" s="27">
        <v>50000</v>
      </c>
      <c r="E5" s="27">
        <v>20000</v>
      </c>
      <c r="F5" s="27">
        <f>D5-E5</f>
        <v>30000</v>
      </c>
      <c r="G5" s="26" t="s">
        <v>18</v>
      </c>
      <c r="H5" s="25" t="s">
        <v>8</v>
      </c>
    </row>
    <row r="6" spans="1:8" ht="47.25" customHeight="1" x14ac:dyDescent="0.25">
      <c r="A6" s="24">
        <v>3</v>
      </c>
      <c r="B6" s="24" t="s">
        <v>125</v>
      </c>
      <c r="C6" s="25" t="s">
        <v>126</v>
      </c>
      <c r="D6" s="27">
        <v>8000</v>
      </c>
      <c r="E6" s="27">
        <v>4400</v>
      </c>
      <c r="F6" s="27">
        <f>D6-E6</f>
        <v>3600</v>
      </c>
      <c r="G6" s="26" t="s">
        <v>53</v>
      </c>
      <c r="H6" s="25" t="s">
        <v>8</v>
      </c>
    </row>
    <row r="7" spans="1:8" ht="76.5" customHeight="1" x14ac:dyDescent="0.25">
      <c r="A7" s="24">
        <v>4</v>
      </c>
      <c r="B7" s="24" t="s">
        <v>95</v>
      </c>
      <c r="C7" s="31" t="s">
        <v>179</v>
      </c>
      <c r="D7" s="27">
        <v>18000</v>
      </c>
      <c r="E7" s="27">
        <v>7200</v>
      </c>
      <c r="F7" s="27">
        <f>D7-E7</f>
        <v>10800</v>
      </c>
      <c r="G7" s="26" t="s">
        <v>18</v>
      </c>
      <c r="H7" s="25" t="s">
        <v>8</v>
      </c>
    </row>
    <row r="8" spans="1:8" ht="121.5" x14ac:dyDescent="0.25">
      <c r="A8" s="24">
        <v>5</v>
      </c>
      <c r="B8" s="24" t="s">
        <v>162</v>
      </c>
      <c r="C8" s="25" t="s">
        <v>163</v>
      </c>
      <c r="D8" s="27">
        <v>56300</v>
      </c>
      <c r="E8" s="27">
        <v>16890</v>
      </c>
      <c r="F8" s="27">
        <f t="shared" ref="F8:F14" si="0">D8-E8</f>
        <v>39410</v>
      </c>
      <c r="G8" s="26" t="s">
        <v>35</v>
      </c>
      <c r="H8" s="25" t="s">
        <v>164</v>
      </c>
    </row>
    <row r="9" spans="1:8" ht="54" x14ac:dyDescent="0.25">
      <c r="A9" s="24">
        <v>6</v>
      </c>
      <c r="B9" s="24" t="s">
        <v>162</v>
      </c>
      <c r="C9" s="25" t="s">
        <v>165</v>
      </c>
      <c r="D9" s="27">
        <v>25080</v>
      </c>
      <c r="E9" s="27">
        <v>10032</v>
      </c>
      <c r="F9" s="27">
        <f t="shared" si="0"/>
        <v>15048</v>
      </c>
      <c r="G9" s="26" t="s">
        <v>18</v>
      </c>
      <c r="H9" s="25" t="s">
        <v>164</v>
      </c>
    </row>
    <row r="10" spans="1:8" ht="54" customHeight="1" x14ac:dyDescent="0.25">
      <c r="A10" s="24">
        <v>7</v>
      </c>
      <c r="B10" s="24" t="s">
        <v>162</v>
      </c>
      <c r="C10" s="25" t="s">
        <v>166</v>
      </c>
      <c r="D10" s="27">
        <v>49896</v>
      </c>
      <c r="E10" s="27">
        <v>19958.400000000001</v>
      </c>
      <c r="F10" s="27">
        <f t="shared" si="0"/>
        <v>29937.599999999999</v>
      </c>
      <c r="G10" s="26" t="s">
        <v>18</v>
      </c>
      <c r="H10" s="25" t="s">
        <v>164</v>
      </c>
    </row>
    <row r="11" spans="1:8" ht="162" x14ac:dyDescent="0.25">
      <c r="A11" s="24">
        <v>8</v>
      </c>
      <c r="B11" s="24" t="s">
        <v>162</v>
      </c>
      <c r="C11" s="25" t="s">
        <v>167</v>
      </c>
      <c r="D11" s="27">
        <v>31060.799999999999</v>
      </c>
      <c r="E11" s="27">
        <v>12402.7</v>
      </c>
      <c r="F11" s="27">
        <f t="shared" si="0"/>
        <v>18658.099999999999</v>
      </c>
      <c r="G11" s="26" t="s">
        <v>18</v>
      </c>
      <c r="H11" s="25" t="s">
        <v>164</v>
      </c>
    </row>
    <row r="12" spans="1:8" ht="57.75" customHeight="1" x14ac:dyDescent="0.25">
      <c r="A12" s="24">
        <v>9</v>
      </c>
      <c r="B12" s="24" t="s">
        <v>162</v>
      </c>
      <c r="C12" s="25" t="s">
        <v>168</v>
      </c>
      <c r="D12" s="27">
        <v>12600</v>
      </c>
      <c r="E12" s="27">
        <v>6930</v>
      </c>
      <c r="F12" s="27">
        <f t="shared" si="0"/>
        <v>5670</v>
      </c>
      <c r="G12" s="26" t="s">
        <v>53</v>
      </c>
      <c r="H12" s="25" t="s">
        <v>164</v>
      </c>
    </row>
    <row r="13" spans="1:8" ht="54" x14ac:dyDescent="0.25">
      <c r="A13" s="24">
        <v>10</v>
      </c>
      <c r="B13" s="24" t="s">
        <v>162</v>
      </c>
      <c r="C13" s="25" t="s">
        <v>169</v>
      </c>
      <c r="D13" s="27">
        <v>14000</v>
      </c>
      <c r="E13" s="27">
        <v>7700</v>
      </c>
      <c r="F13" s="27">
        <f t="shared" si="0"/>
        <v>6300</v>
      </c>
      <c r="G13" s="26" t="s">
        <v>53</v>
      </c>
      <c r="H13" s="25" t="s">
        <v>164</v>
      </c>
    </row>
    <row r="14" spans="1:8" ht="96" x14ac:dyDescent="0.25">
      <c r="A14" s="24">
        <v>11</v>
      </c>
      <c r="B14" s="24" t="s">
        <v>162</v>
      </c>
      <c r="C14" s="31" t="s">
        <v>180</v>
      </c>
      <c r="D14" s="27">
        <v>12825</v>
      </c>
      <c r="E14" s="27">
        <v>5130</v>
      </c>
      <c r="F14" s="27">
        <f t="shared" si="0"/>
        <v>7695</v>
      </c>
      <c r="G14" s="26" t="s">
        <v>18</v>
      </c>
      <c r="H14" s="25" t="s">
        <v>164</v>
      </c>
    </row>
    <row r="15" spans="1:8" ht="64.5" customHeight="1" x14ac:dyDescent="0.25">
      <c r="A15" s="24">
        <v>12</v>
      </c>
      <c r="B15" s="24" t="s">
        <v>109</v>
      </c>
      <c r="C15" s="25" t="s">
        <v>108</v>
      </c>
      <c r="D15" s="27">
        <v>32500</v>
      </c>
      <c r="E15" s="27">
        <v>13000</v>
      </c>
      <c r="F15" s="27">
        <f t="shared" ref="F15:F28" si="1">D15-E15</f>
        <v>19500</v>
      </c>
      <c r="G15" s="26" t="s">
        <v>18</v>
      </c>
      <c r="H15" s="25" t="s">
        <v>8</v>
      </c>
    </row>
    <row r="16" spans="1:8" ht="74.25" customHeight="1" x14ac:dyDescent="0.25">
      <c r="A16" s="24">
        <v>13</v>
      </c>
      <c r="B16" s="24" t="s">
        <v>109</v>
      </c>
      <c r="C16" s="25" t="s">
        <v>110</v>
      </c>
      <c r="D16" s="27">
        <v>61061.7</v>
      </c>
      <c r="E16" s="27">
        <v>24424.7</v>
      </c>
      <c r="F16" s="27">
        <f t="shared" si="1"/>
        <v>36637</v>
      </c>
      <c r="G16" s="26" t="s">
        <v>18</v>
      </c>
      <c r="H16" s="25" t="s">
        <v>8</v>
      </c>
    </row>
    <row r="17" spans="1:8" ht="74.25" customHeight="1" x14ac:dyDescent="0.25">
      <c r="A17" s="24">
        <v>14</v>
      </c>
      <c r="B17" s="9" t="s">
        <v>112</v>
      </c>
      <c r="C17" s="7" t="s">
        <v>178</v>
      </c>
      <c r="D17" s="27">
        <v>18800</v>
      </c>
      <c r="E17" s="27">
        <v>5600</v>
      </c>
      <c r="F17" s="27">
        <f t="shared" si="1"/>
        <v>13200</v>
      </c>
      <c r="G17" s="26" t="s">
        <v>35</v>
      </c>
      <c r="H17" s="25" t="s">
        <v>8</v>
      </c>
    </row>
    <row r="18" spans="1:8" ht="72.75" customHeight="1" x14ac:dyDescent="0.25">
      <c r="A18" s="24">
        <v>15</v>
      </c>
      <c r="B18" s="9" t="s">
        <v>112</v>
      </c>
      <c r="C18" s="31" t="s">
        <v>111</v>
      </c>
      <c r="D18" s="27">
        <v>29000</v>
      </c>
      <c r="E18" s="27">
        <v>8700</v>
      </c>
      <c r="F18" s="27">
        <f t="shared" si="1"/>
        <v>20300</v>
      </c>
      <c r="G18" s="26" t="s">
        <v>35</v>
      </c>
      <c r="H18" s="25" t="s">
        <v>8</v>
      </c>
    </row>
    <row r="19" spans="1:8" ht="55.5" customHeight="1" x14ac:dyDescent="0.25">
      <c r="A19" s="24">
        <v>16</v>
      </c>
      <c r="B19" s="24" t="s">
        <v>113</v>
      </c>
      <c r="C19" s="25" t="s">
        <v>114</v>
      </c>
      <c r="D19" s="27">
        <v>33000</v>
      </c>
      <c r="E19" s="27">
        <v>13200</v>
      </c>
      <c r="F19" s="27">
        <f t="shared" si="1"/>
        <v>19800</v>
      </c>
      <c r="G19" s="26" t="s">
        <v>18</v>
      </c>
      <c r="H19" s="25" t="s">
        <v>8</v>
      </c>
    </row>
    <row r="20" spans="1:8" ht="46.5" customHeight="1" x14ac:dyDescent="0.25">
      <c r="A20" s="24">
        <v>17</v>
      </c>
      <c r="B20" s="24" t="s">
        <v>113</v>
      </c>
      <c r="C20" s="25" t="s">
        <v>115</v>
      </c>
      <c r="D20" s="27">
        <v>140000</v>
      </c>
      <c r="E20" s="27">
        <v>49000</v>
      </c>
      <c r="F20" s="27">
        <f t="shared" si="1"/>
        <v>91000</v>
      </c>
      <c r="G20" s="26" t="s">
        <v>24</v>
      </c>
      <c r="H20" s="25" t="s">
        <v>8</v>
      </c>
    </row>
    <row r="21" spans="1:8" ht="63.75" customHeight="1" x14ac:dyDescent="0.25">
      <c r="A21" s="24">
        <v>18</v>
      </c>
      <c r="B21" s="24" t="s">
        <v>127</v>
      </c>
      <c r="C21" s="25" t="s">
        <v>128</v>
      </c>
      <c r="D21" s="27">
        <v>29100</v>
      </c>
      <c r="E21" s="27">
        <v>10163</v>
      </c>
      <c r="F21" s="27">
        <f t="shared" si="1"/>
        <v>18937</v>
      </c>
      <c r="G21" s="26" t="s">
        <v>24</v>
      </c>
      <c r="H21" s="25" t="s">
        <v>8</v>
      </c>
    </row>
    <row r="22" spans="1:8" ht="76.5" customHeight="1" x14ac:dyDescent="0.25">
      <c r="A22" s="24">
        <v>19</v>
      </c>
      <c r="B22" s="24" t="s">
        <v>129</v>
      </c>
      <c r="C22" s="25" t="s">
        <v>130</v>
      </c>
      <c r="D22" s="27">
        <v>302500</v>
      </c>
      <c r="E22" s="27">
        <v>121000</v>
      </c>
      <c r="F22" s="27">
        <f t="shared" si="1"/>
        <v>181500</v>
      </c>
      <c r="G22" s="26" t="s">
        <v>18</v>
      </c>
      <c r="H22" s="25" t="s">
        <v>8</v>
      </c>
    </row>
    <row r="23" spans="1:8" ht="69.75" customHeight="1" x14ac:dyDescent="0.25">
      <c r="A23" s="24">
        <v>20</v>
      </c>
      <c r="B23" s="24" t="s">
        <v>129</v>
      </c>
      <c r="C23" s="25" t="s">
        <v>131</v>
      </c>
      <c r="D23" s="27">
        <v>30700</v>
      </c>
      <c r="E23" s="27">
        <v>10000</v>
      </c>
      <c r="F23" s="27">
        <f t="shared" si="1"/>
        <v>20700</v>
      </c>
      <c r="G23" s="26" t="s">
        <v>35</v>
      </c>
      <c r="H23" s="25" t="s">
        <v>8</v>
      </c>
    </row>
    <row r="24" spans="1:8" ht="67.5" customHeight="1" x14ac:dyDescent="0.25">
      <c r="A24" s="24">
        <v>21</v>
      </c>
      <c r="B24" s="24" t="s">
        <v>129</v>
      </c>
      <c r="C24" s="25" t="s">
        <v>132</v>
      </c>
      <c r="D24" s="27">
        <v>13333.3</v>
      </c>
      <c r="E24" s="27">
        <v>6000</v>
      </c>
      <c r="F24" s="27">
        <f t="shared" si="1"/>
        <v>7333.2999999999993</v>
      </c>
      <c r="G24" s="26" t="s">
        <v>21</v>
      </c>
      <c r="H24" s="25" t="s">
        <v>8</v>
      </c>
    </row>
    <row r="25" spans="1:8" ht="67.5" customHeight="1" x14ac:dyDescent="0.25">
      <c r="A25" s="24">
        <v>22</v>
      </c>
      <c r="B25" s="24" t="s">
        <v>129</v>
      </c>
      <c r="C25" s="25" t="s">
        <v>133</v>
      </c>
      <c r="D25" s="27">
        <v>14285.7</v>
      </c>
      <c r="E25" s="27">
        <v>5000</v>
      </c>
      <c r="F25" s="27">
        <f t="shared" si="1"/>
        <v>9285.7000000000007</v>
      </c>
      <c r="G25" s="26" t="s">
        <v>24</v>
      </c>
      <c r="H25" s="25" t="s">
        <v>8</v>
      </c>
    </row>
    <row r="26" spans="1:8" ht="65.25" customHeight="1" x14ac:dyDescent="0.25">
      <c r="A26" s="24">
        <v>23</v>
      </c>
      <c r="B26" s="24" t="s">
        <v>129</v>
      </c>
      <c r="C26" s="25" t="s">
        <v>134</v>
      </c>
      <c r="D26" s="27">
        <v>42857.1</v>
      </c>
      <c r="E26" s="27">
        <v>15000</v>
      </c>
      <c r="F26" s="27">
        <f t="shared" si="1"/>
        <v>27857.1</v>
      </c>
      <c r="G26" s="26" t="s">
        <v>24</v>
      </c>
      <c r="H26" s="25" t="s">
        <v>8</v>
      </c>
    </row>
    <row r="27" spans="1:8" ht="65.25" customHeight="1" x14ac:dyDescent="0.25">
      <c r="A27" s="24">
        <v>24</v>
      </c>
      <c r="B27" s="24" t="s">
        <v>146</v>
      </c>
      <c r="C27" s="25" t="s">
        <v>153</v>
      </c>
      <c r="D27" s="27">
        <v>24997.200000000001</v>
      </c>
      <c r="E27" s="27">
        <v>7499.1</v>
      </c>
      <c r="F27" s="27">
        <f t="shared" si="1"/>
        <v>17498.099999999999</v>
      </c>
      <c r="G27" s="26" t="s">
        <v>35</v>
      </c>
      <c r="H27" s="25" t="s">
        <v>8</v>
      </c>
    </row>
    <row r="28" spans="1:8" ht="87" customHeight="1" x14ac:dyDescent="0.25">
      <c r="A28" s="24">
        <v>25</v>
      </c>
      <c r="B28" s="24" t="s">
        <v>170</v>
      </c>
      <c r="C28" s="25" t="s">
        <v>171</v>
      </c>
      <c r="D28" s="27">
        <v>15000</v>
      </c>
      <c r="E28" s="27">
        <v>5000</v>
      </c>
      <c r="F28" s="27">
        <f t="shared" si="1"/>
        <v>10000</v>
      </c>
      <c r="G28" s="26" t="s">
        <v>35</v>
      </c>
      <c r="H28" s="25" t="s">
        <v>8</v>
      </c>
    </row>
    <row r="29" spans="1:8" ht="54" x14ac:dyDescent="0.25">
      <c r="A29" s="24">
        <v>26</v>
      </c>
      <c r="B29" s="24" t="s">
        <v>54</v>
      </c>
      <c r="C29" s="25" t="s">
        <v>118</v>
      </c>
      <c r="D29" s="27">
        <v>10000</v>
      </c>
      <c r="E29" s="27">
        <v>4000</v>
      </c>
      <c r="F29" s="27">
        <f>D29-E29</f>
        <v>6000</v>
      </c>
      <c r="G29" s="26" t="s">
        <v>18</v>
      </c>
      <c r="H29" s="25" t="s">
        <v>119</v>
      </c>
    </row>
    <row r="30" spans="1:8" ht="81" x14ac:dyDescent="0.25">
      <c r="A30" s="24">
        <v>27</v>
      </c>
      <c r="B30" s="24" t="s">
        <v>148</v>
      </c>
      <c r="C30" s="25" t="s">
        <v>149</v>
      </c>
      <c r="D30" s="27">
        <v>12500</v>
      </c>
      <c r="E30" s="27">
        <v>5000</v>
      </c>
      <c r="F30" s="27">
        <f>D30-E30</f>
        <v>7500</v>
      </c>
      <c r="G30" s="26" t="s">
        <v>18</v>
      </c>
      <c r="H30" s="25" t="s">
        <v>8</v>
      </c>
    </row>
    <row r="31" spans="1:8" ht="60.75" customHeight="1" x14ac:dyDescent="0.25">
      <c r="A31" s="24">
        <v>28</v>
      </c>
      <c r="B31" s="24" t="s">
        <v>148</v>
      </c>
      <c r="C31" s="25" t="s">
        <v>150</v>
      </c>
      <c r="D31" s="27">
        <v>14286</v>
      </c>
      <c r="E31" s="27">
        <v>5000</v>
      </c>
      <c r="F31" s="27">
        <f>D31-E31</f>
        <v>9286</v>
      </c>
      <c r="G31" s="26" t="s">
        <v>24</v>
      </c>
      <c r="H31" s="25" t="s">
        <v>8</v>
      </c>
    </row>
    <row r="32" spans="1:8" ht="39" customHeight="1" x14ac:dyDescent="0.25">
      <c r="A32" s="24">
        <v>29</v>
      </c>
      <c r="B32" s="24" t="s">
        <v>148</v>
      </c>
      <c r="C32" s="25" t="s">
        <v>151</v>
      </c>
      <c r="D32" s="27">
        <v>10000</v>
      </c>
      <c r="E32" s="63">
        <v>5500</v>
      </c>
      <c r="F32" s="27">
        <f>D32-E33</f>
        <v>4500</v>
      </c>
      <c r="G32" s="26" t="s">
        <v>53</v>
      </c>
      <c r="H32" s="25" t="s">
        <v>8</v>
      </c>
    </row>
    <row r="33" spans="1:8" ht="54" x14ac:dyDescent="0.25">
      <c r="A33" s="24">
        <v>30</v>
      </c>
      <c r="B33" s="24" t="s">
        <v>148</v>
      </c>
      <c r="C33" s="25" t="s">
        <v>152</v>
      </c>
      <c r="D33" s="27">
        <v>10000</v>
      </c>
      <c r="E33" s="27">
        <v>5500</v>
      </c>
      <c r="F33" s="27">
        <f>D33-E33</f>
        <v>4500</v>
      </c>
      <c r="G33" s="26" t="s">
        <v>53</v>
      </c>
      <c r="H33" s="25" t="s">
        <v>8</v>
      </c>
    </row>
    <row r="34" spans="1:8" ht="81" x14ac:dyDescent="0.25">
      <c r="A34" s="24">
        <v>31</v>
      </c>
      <c r="B34" s="9" t="s">
        <v>120</v>
      </c>
      <c r="C34" s="7" t="s">
        <v>121</v>
      </c>
      <c r="D34" s="13">
        <v>34300</v>
      </c>
      <c r="E34" s="13">
        <v>10290</v>
      </c>
      <c r="F34" s="13">
        <f t="shared" ref="F34:F57" si="2">D34-E34</f>
        <v>24010</v>
      </c>
      <c r="G34" s="26" t="s">
        <v>35</v>
      </c>
      <c r="H34" s="25" t="s">
        <v>8</v>
      </c>
    </row>
    <row r="35" spans="1:8" ht="257.25" customHeight="1" x14ac:dyDescent="0.25">
      <c r="A35" s="24">
        <v>32</v>
      </c>
      <c r="B35" s="9" t="s">
        <v>120</v>
      </c>
      <c r="C35" s="7" t="s">
        <v>122</v>
      </c>
      <c r="D35" s="13">
        <v>59080</v>
      </c>
      <c r="E35" s="13">
        <v>27048</v>
      </c>
      <c r="F35" s="13">
        <f t="shared" si="2"/>
        <v>32032</v>
      </c>
      <c r="G35" s="26" t="s">
        <v>35</v>
      </c>
      <c r="H35" s="25" t="s">
        <v>8</v>
      </c>
    </row>
    <row r="36" spans="1:8" ht="47.25" customHeight="1" x14ac:dyDescent="0.25">
      <c r="A36" s="24">
        <v>33</v>
      </c>
      <c r="B36" s="9" t="s">
        <v>120</v>
      </c>
      <c r="C36" s="31" t="s">
        <v>123</v>
      </c>
      <c r="D36" s="9">
        <v>156158.1</v>
      </c>
      <c r="E36" s="9">
        <v>46847.4</v>
      </c>
      <c r="F36" s="13">
        <f t="shared" si="2"/>
        <v>109310.70000000001</v>
      </c>
      <c r="G36" s="26" t="s">
        <v>35</v>
      </c>
      <c r="H36" s="25" t="s">
        <v>8</v>
      </c>
    </row>
    <row r="37" spans="1:8" ht="78.75" customHeight="1" x14ac:dyDescent="0.25">
      <c r="A37" s="24">
        <v>34</v>
      </c>
      <c r="B37" s="9" t="s">
        <v>120</v>
      </c>
      <c r="C37" s="7" t="s">
        <v>135</v>
      </c>
      <c r="D37" s="13">
        <v>77000</v>
      </c>
      <c r="E37" s="13">
        <v>23100</v>
      </c>
      <c r="F37" s="13">
        <f t="shared" si="2"/>
        <v>53900</v>
      </c>
      <c r="G37" s="26" t="s">
        <v>35</v>
      </c>
      <c r="H37" s="25" t="s">
        <v>8</v>
      </c>
    </row>
    <row r="38" spans="1:8" ht="67.5" x14ac:dyDescent="0.25">
      <c r="A38" s="24">
        <v>35</v>
      </c>
      <c r="B38" s="9" t="s">
        <v>136</v>
      </c>
      <c r="C38" s="31" t="s">
        <v>137</v>
      </c>
      <c r="D38" s="13">
        <v>14500</v>
      </c>
      <c r="E38" s="13">
        <v>5075</v>
      </c>
      <c r="F38" s="13">
        <f t="shared" si="2"/>
        <v>9425</v>
      </c>
      <c r="G38" s="26" t="s">
        <v>24</v>
      </c>
      <c r="H38" s="25" t="s">
        <v>8</v>
      </c>
    </row>
    <row r="39" spans="1:8" ht="54" customHeight="1" x14ac:dyDescent="0.25">
      <c r="A39" s="24">
        <v>36</v>
      </c>
      <c r="B39" s="9" t="s">
        <v>136</v>
      </c>
      <c r="C39" s="7" t="s">
        <v>138</v>
      </c>
      <c r="D39" s="13">
        <v>14500</v>
      </c>
      <c r="E39" s="13">
        <v>5075</v>
      </c>
      <c r="F39" s="13">
        <f t="shared" si="2"/>
        <v>9425</v>
      </c>
      <c r="G39" s="26" t="s">
        <v>24</v>
      </c>
      <c r="H39" s="25" t="s">
        <v>8</v>
      </c>
    </row>
    <row r="40" spans="1:8" ht="81" x14ac:dyDescent="0.25">
      <c r="A40" s="24">
        <v>37</v>
      </c>
      <c r="B40" s="9" t="s">
        <v>140</v>
      </c>
      <c r="C40" s="7" t="s">
        <v>139</v>
      </c>
      <c r="D40" s="13">
        <v>36289</v>
      </c>
      <c r="E40" s="13">
        <v>14515.6</v>
      </c>
      <c r="F40" s="13">
        <f t="shared" si="2"/>
        <v>21773.4</v>
      </c>
      <c r="G40" s="26" t="s">
        <v>18</v>
      </c>
      <c r="H40" s="25" t="s">
        <v>8</v>
      </c>
    </row>
    <row r="41" spans="1:8" ht="121.5" x14ac:dyDescent="0.25">
      <c r="A41" s="24">
        <v>38</v>
      </c>
      <c r="B41" s="9" t="s">
        <v>140</v>
      </c>
      <c r="C41" s="31" t="s">
        <v>141</v>
      </c>
      <c r="D41" s="13">
        <v>55360</v>
      </c>
      <c r="E41" s="13">
        <v>22144</v>
      </c>
      <c r="F41" s="13">
        <f t="shared" si="2"/>
        <v>33216</v>
      </c>
      <c r="G41" s="26" t="s">
        <v>18</v>
      </c>
      <c r="H41" s="25" t="s">
        <v>8</v>
      </c>
    </row>
    <row r="42" spans="1:8" ht="63" customHeight="1" x14ac:dyDescent="0.25">
      <c r="A42" s="24">
        <v>39</v>
      </c>
      <c r="B42" s="9" t="s">
        <v>140</v>
      </c>
      <c r="C42" s="7" t="s">
        <v>142</v>
      </c>
      <c r="D42" s="13">
        <v>22686</v>
      </c>
      <c r="E42" s="13">
        <v>13477.3</v>
      </c>
      <c r="F42" s="13">
        <f t="shared" si="2"/>
        <v>9208.7000000000007</v>
      </c>
      <c r="G42" s="26" t="s">
        <v>53</v>
      </c>
      <c r="H42" s="25" t="s">
        <v>8</v>
      </c>
    </row>
    <row r="43" spans="1:8" ht="78" customHeight="1" x14ac:dyDescent="0.25">
      <c r="A43" s="24"/>
      <c r="B43" s="9" t="s">
        <v>140</v>
      </c>
      <c r="C43" s="31" t="s">
        <v>183</v>
      </c>
      <c r="D43" s="13">
        <v>127200</v>
      </c>
      <c r="E43" s="13">
        <v>50880</v>
      </c>
      <c r="F43" s="13">
        <f t="shared" si="2"/>
        <v>76320</v>
      </c>
      <c r="G43" s="26" t="s">
        <v>18</v>
      </c>
      <c r="H43" s="25" t="s">
        <v>8</v>
      </c>
    </row>
    <row r="44" spans="1:8" ht="63" customHeight="1" x14ac:dyDescent="0.25">
      <c r="A44" s="24"/>
      <c r="B44" s="9" t="s">
        <v>140</v>
      </c>
      <c r="C44" s="7" t="s">
        <v>184</v>
      </c>
      <c r="D44" s="13">
        <v>250800</v>
      </c>
      <c r="E44" s="13">
        <v>100320</v>
      </c>
      <c r="F44" s="13">
        <f t="shared" si="2"/>
        <v>150480</v>
      </c>
      <c r="G44" s="26" t="s">
        <v>18</v>
      </c>
      <c r="H44" s="25" t="s">
        <v>8</v>
      </c>
    </row>
    <row r="45" spans="1:8" ht="63" customHeight="1" x14ac:dyDescent="0.25">
      <c r="A45" s="24"/>
      <c r="B45" s="9" t="s">
        <v>140</v>
      </c>
      <c r="C45" s="7" t="s">
        <v>185</v>
      </c>
      <c r="D45" s="13">
        <v>99840</v>
      </c>
      <c r="E45" s="13">
        <v>39936</v>
      </c>
      <c r="F45" s="13">
        <f t="shared" si="2"/>
        <v>59904</v>
      </c>
      <c r="G45" s="26" t="s">
        <v>18</v>
      </c>
      <c r="H45" s="25" t="s">
        <v>8</v>
      </c>
    </row>
    <row r="46" spans="1:8" ht="63" customHeight="1" x14ac:dyDescent="0.25">
      <c r="A46" s="24"/>
      <c r="B46" s="9" t="s">
        <v>140</v>
      </c>
      <c r="C46" s="7" t="s">
        <v>186</v>
      </c>
      <c r="D46" s="13">
        <v>16800</v>
      </c>
      <c r="E46" s="13">
        <v>6720</v>
      </c>
      <c r="F46" s="13">
        <f t="shared" si="2"/>
        <v>10080</v>
      </c>
      <c r="G46" s="26" t="s">
        <v>18</v>
      </c>
      <c r="H46" s="25" t="s">
        <v>8</v>
      </c>
    </row>
    <row r="47" spans="1:8" ht="63" customHeight="1" x14ac:dyDescent="0.25">
      <c r="A47" s="24"/>
      <c r="B47" s="9" t="s">
        <v>140</v>
      </c>
      <c r="C47" s="7" t="s">
        <v>187</v>
      </c>
      <c r="D47" s="13">
        <v>17400</v>
      </c>
      <c r="E47" s="13">
        <v>5220</v>
      </c>
      <c r="F47" s="13">
        <f t="shared" si="2"/>
        <v>12180</v>
      </c>
      <c r="G47" s="26" t="s">
        <v>35</v>
      </c>
      <c r="H47" s="25" t="s">
        <v>8</v>
      </c>
    </row>
    <row r="48" spans="1:8" ht="63" customHeight="1" x14ac:dyDescent="0.25">
      <c r="A48" s="24"/>
      <c r="B48" s="9" t="s">
        <v>140</v>
      </c>
      <c r="C48" s="7" t="s">
        <v>188</v>
      </c>
      <c r="D48" s="13">
        <v>31350</v>
      </c>
      <c r="E48" s="13">
        <v>9405</v>
      </c>
      <c r="F48" s="13">
        <f t="shared" si="2"/>
        <v>21945</v>
      </c>
      <c r="G48" s="26" t="s">
        <v>35</v>
      </c>
      <c r="H48" s="25" t="s">
        <v>8</v>
      </c>
    </row>
    <row r="49" spans="1:8" ht="98.25" customHeight="1" x14ac:dyDescent="0.25">
      <c r="A49" s="24">
        <v>40</v>
      </c>
      <c r="B49" s="9" t="s">
        <v>140</v>
      </c>
      <c r="C49" s="19" t="s">
        <v>181</v>
      </c>
      <c r="D49" s="13">
        <v>55000</v>
      </c>
      <c r="E49" s="13">
        <v>22000</v>
      </c>
      <c r="F49" s="13">
        <f t="shared" si="2"/>
        <v>33000</v>
      </c>
      <c r="G49" s="26" t="s">
        <v>18</v>
      </c>
      <c r="H49" s="25" t="s">
        <v>8</v>
      </c>
    </row>
    <row r="50" spans="1:8" ht="90.75" customHeight="1" x14ac:dyDescent="0.25">
      <c r="A50" s="24">
        <v>41</v>
      </c>
      <c r="B50" s="9" t="s">
        <v>144</v>
      </c>
      <c r="C50" s="64" t="s">
        <v>182</v>
      </c>
      <c r="D50" s="13">
        <v>16700</v>
      </c>
      <c r="E50" s="13">
        <v>5010</v>
      </c>
      <c r="F50" s="13">
        <f t="shared" si="2"/>
        <v>11690</v>
      </c>
      <c r="G50" s="26" t="s">
        <v>35</v>
      </c>
      <c r="H50" s="25" t="s">
        <v>8</v>
      </c>
    </row>
    <row r="51" spans="1:8" ht="54" x14ac:dyDescent="0.25">
      <c r="A51" s="24">
        <v>42</v>
      </c>
      <c r="B51" s="9" t="s">
        <v>144</v>
      </c>
      <c r="C51" s="7" t="s">
        <v>145</v>
      </c>
      <c r="D51" s="13">
        <v>18000</v>
      </c>
      <c r="E51" s="13">
        <v>7200</v>
      </c>
      <c r="F51" s="13">
        <f t="shared" si="2"/>
        <v>10800</v>
      </c>
      <c r="G51" s="26" t="s">
        <v>18</v>
      </c>
      <c r="H51" s="25" t="s">
        <v>8</v>
      </c>
    </row>
    <row r="52" spans="1:8" ht="54" x14ac:dyDescent="0.25">
      <c r="A52" s="24">
        <v>43</v>
      </c>
      <c r="B52" s="9" t="s">
        <v>143</v>
      </c>
      <c r="C52" s="7" t="s">
        <v>147</v>
      </c>
      <c r="D52" s="13">
        <v>17000</v>
      </c>
      <c r="E52" s="13">
        <v>5000</v>
      </c>
      <c r="F52" s="13">
        <f t="shared" si="2"/>
        <v>12000</v>
      </c>
      <c r="G52" s="26" t="s">
        <v>35</v>
      </c>
      <c r="H52" s="25" t="s">
        <v>8</v>
      </c>
    </row>
    <row r="53" spans="1:8" ht="42" customHeight="1" x14ac:dyDescent="0.25">
      <c r="A53" s="24">
        <v>44</v>
      </c>
      <c r="B53" s="9" t="s">
        <v>154</v>
      </c>
      <c r="C53" s="7" t="s">
        <v>155</v>
      </c>
      <c r="D53" s="13">
        <v>10000</v>
      </c>
      <c r="E53" s="13">
        <v>3000</v>
      </c>
      <c r="F53" s="13">
        <f t="shared" si="2"/>
        <v>7000</v>
      </c>
      <c r="G53" s="26" t="s">
        <v>35</v>
      </c>
      <c r="H53" s="25" t="s">
        <v>8</v>
      </c>
    </row>
    <row r="54" spans="1:8" ht="66.75" customHeight="1" x14ac:dyDescent="0.25">
      <c r="A54" s="24">
        <v>45</v>
      </c>
      <c r="B54" s="9" t="s">
        <v>156</v>
      </c>
      <c r="C54" s="7" t="s">
        <v>157</v>
      </c>
      <c r="D54" s="13">
        <v>10000</v>
      </c>
      <c r="E54" s="13">
        <v>3000</v>
      </c>
      <c r="F54" s="13">
        <f t="shared" si="2"/>
        <v>7000</v>
      </c>
      <c r="G54" s="26" t="s">
        <v>35</v>
      </c>
      <c r="H54" s="25" t="s">
        <v>8</v>
      </c>
    </row>
    <row r="55" spans="1:8" ht="51.75" customHeight="1" x14ac:dyDescent="0.25">
      <c r="A55" s="24">
        <v>46</v>
      </c>
      <c r="B55" s="9" t="s">
        <v>158</v>
      </c>
      <c r="C55" s="7" t="s">
        <v>159</v>
      </c>
      <c r="D55" s="13">
        <v>9000</v>
      </c>
      <c r="E55" s="13">
        <v>3150</v>
      </c>
      <c r="F55" s="13">
        <f t="shared" si="2"/>
        <v>5850</v>
      </c>
      <c r="G55" s="26" t="s">
        <v>24</v>
      </c>
      <c r="H55" s="25" t="s">
        <v>8</v>
      </c>
    </row>
    <row r="56" spans="1:8" ht="54" x14ac:dyDescent="0.25">
      <c r="A56" s="24">
        <v>47</v>
      </c>
      <c r="B56" s="9" t="s">
        <v>160</v>
      </c>
      <c r="C56" s="7" t="s">
        <v>161</v>
      </c>
      <c r="D56" s="13">
        <v>25000</v>
      </c>
      <c r="E56" s="13">
        <v>7500</v>
      </c>
      <c r="F56" s="13">
        <f t="shared" si="2"/>
        <v>17500</v>
      </c>
      <c r="G56" s="26" t="s">
        <v>35</v>
      </c>
      <c r="H56" s="25" t="s">
        <v>8</v>
      </c>
    </row>
    <row r="57" spans="1:8" ht="67.5" x14ac:dyDescent="0.25">
      <c r="A57" s="24"/>
      <c r="B57" s="9" t="s">
        <v>73</v>
      </c>
      <c r="C57" s="31" t="s">
        <v>189</v>
      </c>
      <c r="D57" s="13">
        <v>72000</v>
      </c>
      <c r="E57" s="13">
        <v>28800</v>
      </c>
      <c r="F57" s="13">
        <f t="shared" si="2"/>
        <v>43200</v>
      </c>
      <c r="G57" s="26" t="s">
        <v>18</v>
      </c>
      <c r="H57" s="25" t="s">
        <v>8</v>
      </c>
    </row>
    <row r="58" spans="1:8" x14ac:dyDescent="0.25">
      <c r="A58" s="24"/>
      <c r="B58" s="9"/>
      <c r="C58" s="31"/>
      <c r="D58" s="13">
        <f>SUM(D4:D57)</f>
        <v>2384315.9000000004</v>
      </c>
      <c r="E58" s="13">
        <f>SUM(E4:E57)</f>
        <v>898944.20000000007</v>
      </c>
      <c r="F58" s="13">
        <f>SUM(F4:F57)</f>
        <v>1485371.6999999997</v>
      </c>
      <c r="G58" s="26"/>
      <c r="H58" s="25"/>
    </row>
    <row r="59" spans="1:8" ht="20.25" x14ac:dyDescent="0.35">
      <c r="A59" s="15"/>
      <c r="B59" s="54" t="s">
        <v>172</v>
      </c>
      <c r="C59" s="55" t="s">
        <v>176</v>
      </c>
      <c r="D59" s="57">
        <v>267236</v>
      </c>
      <c r="E59" s="56">
        <v>106744.20000000001</v>
      </c>
      <c r="F59" s="56">
        <v>160491.79999999999</v>
      </c>
      <c r="G59" s="55"/>
      <c r="H59" s="55"/>
    </row>
    <row r="60" spans="1:8" ht="20.25" x14ac:dyDescent="0.35">
      <c r="A60" s="15"/>
      <c r="B60" s="58" t="s">
        <v>172</v>
      </c>
      <c r="C60" s="59" t="s">
        <v>175</v>
      </c>
      <c r="D60" s="51">
        <v>351343.60000000003</v>
      </c>
      <c r="E60" s="56">
        <v>127023.9</v>
      </c>
      <c r="F60" s="56">
        <v>224319.69999999998</v>
      </c>
      <c r="G60" s="60"/>
      <c r="H60" s="60"/>
    </row>
    <row r="61" spans="1:8" ht="20.25" x14ac:dyDescent="0.35">
      <c r="A61" s="15"/>
      <c r="B61" s="58" t="s">
        <v>172</v>
      </c>
      <c r="C61" s="55" t="s">
        <v>174</v>
      </c>
      <c r="D61" s="57">
        <v>1661149.6</v>
      </c>
      <c r="E61" s="56">
        <v>651350.30000000005</v>
      </c>
      <c r="F61" s="56">
        <v>1009799.3</v>
      </c>
      <c r="G61" s="49"/>
      <c r="H61" s="49"/>
    </row>
    <row r="62" spans="1:8" ht="20.25" x14ac:dyDescent="0.35">
      <c r="A62" s="15"/>
      <c r="B62" s="60" t="s">
        <v>172</v>
      </c>
      <c r="C62" s="54" t="s">
        <v>173</v>
      </c>
      <c r="D62" s="57">
        <f>D58</f>
        <v>2384315.9000000004</v>
      </c>
      <c r="E62" s="57">
        <f>E58</f>
        <v>898944.20000000007</v>
      </c>
      <c r="F62" s="57">
        <f>F58</f>
        <v>1485371.6999999997</v>
      </c>
      <c r="G62" s="49"/>
      <c r="H62" s="49"/>
    </row>
    <row r="63" spans="1:8" ht="40.5" customHeight="1" x14ac:dyDescent="0.25">
      <c r="A63" s="61"/>
      <c r="B63" s="61" t="s">
        <v>177</v>
      </c>
      <c r="C63" s="61"/>
      <c r="D63" s="62">
        <f>SUM(D59:D62)</f>
        <v>4664045.1000000006</v>
      </c>
      <c r="E63" s="62">
        <f>SUM(E59:E62)</f>
        <v>1784062.6</v>
      </c>
      <c r="F63" s="62">
        <f>SUM(F59:F62)</f>
        <v>2879982.5</v>
      </c>
      <c r="G63" s="61"/>
      <c r="H63" s="61"/>
    </row>
  </sheetData>
  <mergeCells count="2">
    <mergeCell ref="A1:H1"/>
    <mergeCell ref="B3:H3"/>
  </mergeCells>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topLeftCell="A107" workbookViewId="0">
      <selection activeCell="I113" sqref="I113:I114"/>
    </sheetView>
  </sheetViews>
  <sheetFormatPr defaultRowHeight="13.5" x14ac:dyDescent="0.2"/>
  <cols>
    <col min="1" max="1" width="3.7109375" style="65" customWidth="1"/>
    <col min="2" max="2" width="10.5703125" style="66" customWidth="1"/>
    <col min="3" max="3" width="17.42578125" style="66" customWidth="1"/>
    <col min="4" max="4" width="17.7109375" style="66" customWidth="1"/>
    <col min="5" max="5" width="14.5703125" style="66" customWidth="1"/>
    <col min="6" max="6" width="17.42578125" style="66" customWidth="1"/>
    <col min="7" max="7" width="16.7109375" style="66" customWidth="1"/>
    <col min="8" max="8" width="13.5703125" style="131" customWidth="1"/>
    <col min="9" max="9" width="25.140625" style="66" customWidth="1"/>
    <col min="10" max="16384" width="9.140625" style="66"/>
  </cols>
  <sheetData>
    <row r="1" spans="1:10" ht="58.5" customHeight="1" x14ac:dyDescent="0.2">
      <c r="B1" s="198" t="s">
        <v>197</v>
      </c>
      <c r="C1" s="199"/>
      <c r="D1" s="199"/>
      <c r="E1" s="199"/>
      <c r="F1" s="199"/>
      <c r="G1" s="199"/>
      <c r="J1" s="66">
        <v>2</v>
      </c>
    </row>
    <row r="2" spans="1:10" ht="91.5" customHeight="1" x14ac:dyDescent="0.2">
      <c r="A2" s="95" t="s">
        <v>0</v>
      </c>
      <c r="B2" s="96" t="s">
        <v>1</v>
      </c>
      <c r="C2" s="97" t="s">
        <v>2</v>
      </c>
      <c r="D2" s="97" t="s">
        <v>192</v>
      </c>
      <c r="E2" s="97" t="s">
        <v>4</v>
      </c>
      <c r="F2" s="97" t="s">
        <v>5</v>
      </c>
      <c r="G2" s="97" t="s">
        <v>194</v>
      </c>
      <c r="H2" s="4"/>
      <c r="I2" s="87"/>
    </row>
    <row r="3" spans="1:10" x14ac:dyDescent="0.2">
      <c r="A3" s="95"/>
      <c r="B3" s="200" t="s">
        <v>30</v>
      </c>
      <c r="C3" s="201"/>
      <c r="D3" s="96"/>
      <c r="E3" s="96"/>
      <c r="F3" s="96"/>
      <c r="G3" s="96"/>
      <c r="H3" s="4"/>
    </row>
    <row r="4" spans="1:10" ht="71.25" customHeight="1" x14ac:dyDescent="0.2">
      <c r="A4" s="95">
        <v>1</v>
      </c>
      <c r="B4" s="192" t="s">
        <v>196</v>
      </c>
      <c r="C4" s="111" t="s">
        <v>278</v>
      </c>
      <c r="D4" s="98">
        <v>178850000</v>
      </c>
      <c r="E4" s="98">
        <v>89425000</v>
      </c>
      <c r="F4" s="75">
        <f t="shared" ref="F4:F9" si="0">D4-E4</f>
        <v>89425000</v>
      </c>
      <c r="G4" s="96"/>
      <c r="H4" s="4" t="s">
        <v>316</v>
      </c>
      <c r="I4" s="9" t="s">
        <v>319</v>
      </c>
      <c r="J4" s="66">
        <v>2</v>
      </c>
    </row>
    <row r="5" spans="1:10" ht="137.25" customHeight="1" x14ac:dyDescent="0.2">
      <c r="A5" s="95">
        <v>2</v>
      </c>
      <c r="B5" s="193"/>
      <c r="C5" s="135" t="s">
        <v>227</v>
      </c>
      <c r="D5" s="98">
        <v>142700000</v>
      </c>
      <c r="E5" s="98">
        <v>64215000</v>
      </c>
      <c r="F5" s="75">
        <f t="shared" si="0"/>
        <v>78485000</v>
      </c>
      <c r="G5" s="96"/>
      <c r="H5" s="4" t="s">
        <v>316</v>
      </c>
      <c r="I5" s="9" t="s">
        <v>319</v>
      </c>
      <c r="J5" s="66">
        <v>2</v>
      </c>
    </row>
    <row r="6" spans="1:10" ht="124.5" customHeight="1" x14ac:dyDescent="0.2">
      <c r="A6" s="95">
        <v>3</v>
      </c>
      <c r="B6" s="193"/>
      <c r="C6" s="112" t="s">
        <v>279</v>
      </c>
      <c r="D6" s="98">
        <v>86300000</v>
      </c>
      <c r="E6" s="98">
        <v>30205000</v>
      </c>
      <c r="F6" s="75">
        <f t="shared" si="0"/>
        <v>56095000</v>
      </c>
      <c r="G6" s="96"/>
      <c r="H6" s="4" t="s">
        <v>316</v>
      </c>
      <c r="I6" s="9" t="s">
        <v>319</v>
      </c>
    </row>
    <row r="7" spans="1:10" ht="101.25" customHeight="1" x14ac:dyDescent="0.2">
      <c r="A7" s="95">
        <v>4</v>
      </c>
      <c r="B7" s="193"/>
      <c r="C7" s="112" t="s">
        <v>257</v>
      </c>
      <c r="D7" s="99">
        <v>57600000</v>
      </c>
      <c r="E7" s="98">
        <v>31680000</v>
      </c>
      <c r="F7" s="75">
        <f t="shared" si="0"/>
        <v>25920000</v>
      </c>
      <c r="G7" s="100"/>
      <c r="H7" s="4" t="s">
        <v>316</v>
      </c>
      <c r="I7" s="9" t="s">
        <v>319</v>
      </c>
    </row>
    <row r="8" spans="1:10" ht="113.25" customHeight="1" x14ac:dyDescent="0.2">
      <c r="A8" s="95">
        <v>5</v>
      </c>
      <c r="B8" s="193"/>
      <c r="C8" s="111" t="s">
        <v>258</v>
      </c>
      <c r="D8" s="98">
        <v>136000000</v>
      </c>
      <c r="E8" s="98">
        <v>74800000</v>
      </c>
      <c r="F8" s="75">
        <f t="shared" si="0"/>
        <v>61200000</v>
      </c>
      <c r="G8" s="96"/>
      <c r="H8" s="4" t="s">
        <v>316</v>
      </c>
      <c r="I8" s="9" t="s">
        <v>319</v>
      </c>
    </row>
    <row r="9" spans="1:10" ht="72" customHeight="1" x14ac:dyDescent="0.2">
      <c r="A9" s="95">
        <v>6</v>
      </c>
      <c r="B9" s="194"/>
      <c r="C9" s="111" t="s">
        <v>297</v>
      </c>
      <c r="D9" s="98">
        <v>224600000</v>
      </c>
      <c r="E9" s="98">
        <v>123530000</v>
      </c>
      <c r="F9" s="75">
        <f t="shared" si="0"/>
        <v>101070000</v>
      </c>
      <c r="G9" s="96"/>
      <c r="H9" s="4" t="s">
        <v>316</v>
      </c>
      <c r="I9" s="47" t="s">
        <v>320</v>
      </c>
    </row>
    <row r="10" spans="1:10" ht="96" customHeight="1" x14ac:dyDescent="0.2">
      <c r="A10" s="95">
        <v>7</v>
      </c>
      <c r="B10" s="202" t="s">
        <v>22</v>
      </c>
      <c r="C10" s="113" t="s">
        <v>204</v>
      </c>
      <c r="D10" s="80">
        <v>60000000</v>
      </c>
      <c r="E10" s="80">
        <v>33000000</v>
      </c>
      <c r="F10" s="75">
        <f t="shared" ref="F10:F66" si="1">D10-E10</f>
        <v>27000000</v>
      </c>
      <c r="G10" s="80"/>
      <c r="H10" s="4" t="s">
        <v>315</v>
      </c>
      <c r="I10" s="9" t="s">
        <v>320</v>
      </c>
    </row>
    <row r="11" spans="1:10" ht="77.25" customHeight="1" x14ac:dyDescent="0.2">
      <c r="A11" s="95">
        <v>8</v>
      </c>
      <c r="B11" s="203"/>
      <c r="C11" s="114" t="s">
        <v>205</v>
      </c>
      <c r="D11" s="80">
        <v>17600000</v>
      </c>
      <c r="E11" s="80">
        <v>6160000</v>
      </c>
      <c r="F11" s="75">
        <f t="shared" si="1"/>
        <v>11440000</v>
      </c>
      <c r="G11" s="80"/>
      <c r="H11" s="4" t="s">
        <v>314</v>
      </c>
      <c r="I11" s="9" t="s">
        <v>320</v>
      </c>
    </row>
    <row r="12" spans="1:10" ht="124.5" customHeight="1" x14ac:dyDescent="0.2">
      <c r="A12" s="95">
        <v>9</v>
      </c>
      <c r="B12" s="102" t="s">
        <v>67</v>
      </c>
      <c r="C12" s="113" t="s">
        <v>280</v>
      </c>
      <c r="D12" s="70">
        <v>87000000</v>
      </c>
      <c r="E12" s="70">
        <v>26100000</v>
      </c>
      <c r="F12" s="75">
        <v>60900000</v>
      </c>
      <c r="G12" s="67"/>
      <c r="H12" s="4" t="s">
        <v>315</v>
      </c>
      <c r="I12" s="9" t="s">
        <v>319</v>
      </c>
    </row>
    <row r="13" spans="1:10" ht="44.25" customHeight="1" x14ac:dyDescent="0.2">
      <c r="A13" s="95">
        <v>10</v>
      </c>
      <c r="B13" s="103" t="s">
        <v>117</v>
      </c>
      <c r="C13" s="115" t="s">
        <v>216</v>
      </c>
      <c r="D13" s="75">
        <v>52000000</v>
      </c>
      <c r="E13" s="75">
        <v>31200000</v>
      </c>
      <c r="F13" s="75">
        <f t="shared" si="1"/>
        <v>20800000</v>
      </c>
      <c r="G13" s="75"/>
      <c r="H13" s="4" t="s">
        <v>317</v>
      </c>
      <c r="I13" s="47" t="s">
        <v>320</v>
      </c>
    </row>
    <row r="14" spans="1:10" ht="52.5" customHeight="1" x14ac:dyDescent="0.2">
      <c r="A14" s="95">
        <v>11</v>
      </c>
      <c r="B14" s="205" t="s">
        <v>95</v>
      </c>
      <c r="C14" s="114" t="s">
        <v>238</v>
      </c>
      <c r="D14" s="75">
        <v>25000000</v>
      </c>
      <c r="E14" s="75">
        <v>7500000</v>
      </c>
      <c r="F14" s="75">
        <f t="shared" si="1"/>
        <v>17500000</v>
      </c>
      <c r="G14" s="76"/>
      <c r="H14" s="4" t="s">
        <v>316</v>
      </c>
      <c r="I14" s="9" t="s">
        <v>319</v>
      </c>
    </row>
    <row r="15" spans="1:10" ht="144" customHeight="1" x14ac:dyDescent="0.2">
      <c r="A15" s="95">
        <v>12</v>
      </c>
      <c r="B15" s="206"/>
      <c r="C15" s="114" t="s">
        <v>251</v>
      </c>
      <c r="D15" s="75">
        <v>45000000</v>
      </c>
      <c r="E15" s="75">
        <v>13500000</v>
      </c>
      <c r="F15" s="75">
        <f t="shared" si="1"/>
        <v>31500000</v>
      </c>
      <c r="G15" s="76"/>
      <c r="H15" s="4" t="s">
        <v>316</v>
      </c>
      <c r="I15" s="9" t="s">
        <v>320</v>
      </c>
    </row>
    <row r="16" spans="1:10" ht="105" customHeight="1" x14ac:dyDescent="0.2">
      <c r="A16" s="95">
        <v>13</v>
      </c>
      <c r="B16" s="190" t="s">
        <v>77</v>
      </c>
      <c r="C16" s="113" t="s">
        <v>230</v>
      </c>
      <c r="D16" s="75">
        <v>47505630</v>
      </c>
      <c r="E16" s="75">
        <v>7128097</v>
      </c>
      <c r="F16" s="75">
        <f t="shared" ref="F16:F21" si="2">D16-E16-G16</f>
        <v>21377533</v>
      </c>
      <c r="G16" s="76">
        <v>19000000</v>
      </c>
      <c r="H16" s="4" t="s">
        <v>317</v>
      </c>
      <c r="I16" s="47" t="s">
        <v>320</v>
      </c>
    </row>
    <row r="17" spans="1:9" ht="83.25" customHeight="1" x14ac:dyDescent="0.2">
      <c r="A17" s="95">
        <v>14</v>
      </c>
      <c r="B17" s="204"/>
      <c r="C17" s="114" t="s">
        <v>275</v>
      </c>
      <c r="D17" s="75">
        <v>47619460</v>
      </c>
      <c r="E17" s="75">
        <v>12000000</v>
      </c>
      <c r="F17" s="75">
        <f t="shared" si="2"/>
        <v>33333622</v>
      </c>
      <c r="G17" s="76">
        <v>2285838</v>
      </c>
      <c r="H17" s="4" t="s">
        <v>317</v>
      </c>
      <c r="I17" s="47" t="s">
        <v>320</v>
      </c>
    </row>
    <row r="18" spans="1:9" ht="153.75" customHeight="1" x14ac:dyDescent="0.2">
      <c r="A18" s="95">
        <v>15</v>
      </c>
      <c r="B18" s="204"/>
      <c r="C18" s="114" t="s">
        <v>231</v>
      </c>
      <c r="D18" s="75">
        <v>17893375</v>
      </c>
      <c r="E18" s="75">
        <v>5000000</v>
      </c>
      <c r="F18" s="75">
        <f t="shared" si="2"/>
        <v>11630693</v>
      </c>
      <c r="G18" s="82">
        <v>1262682</v>
      </c>
      <c r="H18" s="4" t="s">
        <v>317</v>
      </c>
      <c r="I18" s="47" t="s">
        <v>320</v>
      </c>
    </row>
    <row r="19" spans="1:9" ht="73.5" customHeight="1" x14ac:dyDescent="0.2">
      <c r="A19" s="95">
        <v>16</v>
      </c>
      <c r="B19" s="191"/>
      <c r="C19" s="114" t="s">
        <v>250</v>
      </c>
      <c r="D19" s="83">
        <v>95636870</v>
      </c>
      <c r="E19" s="83">
        <v>31472905</v>
      </c>
      <c r="F19" s="75">
        <f t="shared" si="2"/>
        <v>62163965</v>
      </c>
      <c r="G19" s="84">
        <v>2000000</v>
      </c>
      <c r="H19" s="4" t="s">
        <v>317</v>
      </c>
      <c r="I19" s="9" t="s">
        <v>319</v>
      </c>
    </row>
    <row r="20" spans="1:9" ht="161.25" customHeight="1" x14ac:dyDescent="0.2">
      <c r="A20" s="95">
        <v>17</v>
      </c>
      <c r="B20" s="190" t="s">
        <v>46</v>
      </c>
      <c r="C20" s="114" t="s">
        <v>318</v>
      </c>
      <c r="D20" s="75">
        <v>152645620</v>
      </c>
      <c r="E20" s="75">
        <v>83955091</v>
      </c>
      <c r="F20" s="75">
        <f t="shared" si="2"/>
        <v>68690529</v>
      </c>
      <c r="G20" s="77"/>
      <c r="H20" s="4" t="s">
        <v>315</v>
      </c>
      <c r="I20" s="9" t="s">
        <v>319</v>
      </c>
    </row>
    <row r="21" spans="1:9" ht="183" customHeight="1" x14ac:dyDescent="0.2">
      <c r="A21" s="95">
        <v>18</v>
      </c>
      <c r="B21" s="191"/>
      <c r="C21" s="114" t="s">
        <v>281</v>
      </c>
      <c r="D21" s="85">
        <v>43333400</v>
      </c>
      <c r="E21" s="85">
        <v>13000000</v>
      </c>
      <c r="F21" s="75">
        <f t="shared" si="2"/>
        <v>30333400</v>
      </c>
      <c r="G21" s="76"/>
      <c r="H21" s="4" t="s">
        <v>316</v>
      </c>
      <c r="I21" s="9" t="s">
        <v>319</v>
      </c>
    </row>
    <row r="22" spans="1:9" ht="67.5" customHeight="1" x14ac:dyDescent="0.2">
      <c r="A22" s="95">
        <v>19</v>
      </c>
      <c r="B22" s="104" t="s">
        <v>125</v>
      </c>
      <c r="C22" s="114" t="s">
        <v>203</v>
      </c>
      <c r="D22" s="75">
        <v>26000000</v>
      </c>
      <c r="E22" s="75">
        <v>14300000</v>
      </c>
      <c r="F22" s="75">
        <f t="shared" si="1"/>
        <v>11700000</v>
      </c>
      <c r="G22" s="76"/>
      <c r="H22" s="4" t="s">
        <v>316</v>
      </c>
      <c r="I22" s="47" t="s">
        <v>320</v>
      </c>
    </row>
    <row r="23" spans="1:9" ht="69" customHeight="1" x14ac:dyDescent="0.2">
      <c r="A23" s="95">
        <v>20</v>
      </c>
      <c r="B23" s="105" t="s">
        <v>88</v>
      </c>
      <c r="C23" s="116" t="s">
        <v>312</v>
      </c>
      <c r="D23" s="85">
        <v>16800000</v>
      </c>
      <c r="E23" s="85">
        <v>9240000</v>
      </c>
      <c r="F23" s="75">
        <f t="shared" si="1"/>
        <v>7560000</v>
      </c>
      <c r="G23" s="76"/>
      <c r="H23" s="4" t="s">
        <v>317</v>
      </c>
      <c r="I23" s="47" t="s">
        <v>320</v>
      </c>
    </row>
    <row r="24" spans="1:9" ht="20.25" customHeight="1" x14ac:dyDescent="0.2">
      <c r="A24" s="95"/>
      <c r="B24" s="171" t="s">
        <v>333</v>
      </c>
      <c r="C24" s="172"/>
      <c r="D24" s="145">
        <f>SUM(D4:D23)</f>
        <v>1560084355</v>
      </c>
      <c r="E24" s="145">
        <f t="shared" ref="E24:G24" si="3">SUM(E4:E23)</f>
        <v>707411093</v>
      </c>
      <c r="F24" s="145">
        <f t="shared" si="3"/>
        <v>828124742</v>
      </c>
      <c r="G24" s="144">
        <f t="shared" si="3"/>
        <v>24548520</v>
      </c>
      <c r="H24" s="4"/>
      <c r="I24" s="47"/>
    </row>
    <row r="25" spans="1:9" ht="25.5" customHeight="1" x14ac:dyDescent="0.2">
      <c r="A25" s="95">
        <v>21</v>
      </c>
      <c r="B25" s="171" t="s">
        <v>190</v>
      </c>
      <c r="C25" s="172"/>
      <c r="D25" s="75"/>
      <c r="E25" s="75"/>
      <c r="F25" s="75">
        <f t="shared" si="1"/>
        <v>0</v>
      </c>
      <c r="G25" s="76"/>
      <c r="H25" s="4"/>
      <c r="I25" s="47"/>
    </row>
    <row r="26" spans="1:9" ht="115.5" customHeight="1" x14ac:dyDescent="0.2">
      <c r="A26" s="95">
        <v>22</v>
      </c>
      <c r="B26" s="195" t="s">
        <v>162</v>
      </c>
      <c r="C26" s="114" t="s">
        <v>259</v>
      </c>
      <c r="D26" s="75">
        <v>15307300</v>
      </c>
      <c r="E26" s="75">
        <v>5357500</v>
      </c>
      <c r="F26" s="75">
        <f t="shared" si="1"/>
        <v>9949800</v>
      </c>
      <c r="G26" s="76"/>
      <c r="H26" s="4" t="s">
        <v>316</v>
      </c>
      <c r="I26" s="9" t="s">
        <v>319</v>
      </c>
    </row>
    <row r="27" spans="1:9" ht="117" customHeight="1" x14ac:dyDescent="0.2">
      <c r="A27" s="95">
        <v>23</v>
      </c>
      <c r="B27" s="196"/>
      <c r="C27" s="114" t="s">
        <v>321</v>
      </c>
      <c r="D27" s="75">
        <v>44244000</v>
      </c>
      <c r="E27" s="75">
        <v>13273200</v>
      </c>
      <c r="F27" s="75">
        <f t="shared" si="1"/>
        <v>30970800</v>
      </c>
      <c r="G27" s="67"/>
      <c r="H27" s="4" t="s">
        <v>317</v>
      </c>
      <c r="I27" s="9" t="s">
        <v>320</v>
      </c>
    </row>
    <row r="28" spans="1:9" ht="54.75" customHeight="1" x14ac:dyDescent="0.2">
      <c r="A28" s="95">
        <v>24</v>
      </c>
      <c r="B28" s="196"/>
      <c r="C28" s="116" t="s">
        <v>260</v>
      </c>
      <c r="D28" s="75">
        <v>16814300</v>
      </c>
      <c r="E28" s="75">
        <v>8407100</v>
      </c>
      <c r="F28" s="75">
        <f t="shared" si="1"/>
        <v>8407200</v>
      </c>
      <c r="G28" s="67"/>
      <c r="H28" s="4" t="s">
        <v>316</v>
      </c>
      <c r="I28" s="9" t="s">
        <v>319</v>
      </c>
    </row>
    <row r="29" spans="1:9" ht="104.25" customHeight="1" x14ac:dyDescent="0.2">
      <c r="A29" s="95">
        <v>25</v>
      </c>
      <c r="B29" s="196"/>
      <c r="C29" s="114" t="s">
        <v>298</v>
      </c>
      <c r="D29" s="75">
        <v>32531600</v>
      </c>
      <c r="E29" s="75">
        <v>9759300</v>
      </c>
      <c r="F29" s="75">
        <f t="shared" si="1"/>
        <v>22772300</v>
      </c>
      <c r="G29" s="67"/>
      <c r="H29" s="4" t="s">
        <v>316</v>
      </c>
      <c r="I29" s="9" t="s">
        <v>319</v>
      </c>
    </row>
    <row r="30" spans="1:9" ht="111.75" customHeight="1" x14ac:dyDescent="0.2">
      <c r="A30" s="95">
        <v>26</v>
      </c>
      <c r="B30" s="196"/>
      <c r="C30" s="114" t="s">
        <v>261</v>
      </c>
      <c r="D30" s="75">
        <v>35000000</v>
      </c>
      <c r="E30" s="75">
        <v>19250000</v>
      </c>
      <c r="F30" s="75">
        <f t="shared" si="1"/>
        <v>15750000</v>
      </c>
      <c r="G30" s="76"/>
      <c r="H30" s="4" t="s">
        <v>316</v>
      </c>
      <c r="I30" s="9" t="s">
        <v>320</v>
      </c>
    </row>
    <row r="31" spans="1:9" ht="68.25" customHeight="1" x14ac:dyDescent="0.2">
      <c r="A31" s="95">
        <v>27</v>
      </c>
      <c r="B31" s="196"/>
      <c r="C31" s="114" t="s">
        <v>264</v>
      </c>
      <c r="D31" s="75">
        <v>10120000</v>
      </c>
      <c r="E31" s="75">
        <v>5060000</v>
      </c>
      <c r="F31" s="75">
        <f t="shared" si="1"/>
        <v>5060000</v>
      </c>
      <c r="G31" s="101"/>
      <c r="H31" s="4" t="s">
        <v>316</v>
      </c>
      <c r="I31" s="9" t="s">
        <v>319</v>
      </c>
    </row>
    <row r="32" spans="1:9" ht="128.25" customHeight="1" x14ac:dyDescent="0.2">
      <c r="A32" s="95">
        <v>28</v>
      </c>
      <c r="B32" s="196"/>
      <c r="C32" s="114" t="s">
        <v>265</v>
      </c>
      <c r="D32" s="75">
        <v>30000000</v>
      </c>
      <c r="E32" s="75">
        <v>16500000</v>
      </c>
      <c r="F32" s="75">
        <f t="shared" si="1"/>
        <v>13500000</v>
      </c>
      <c r="G32" s="101"/>
      <c r="H32" s="4" t="s">
        <v>316</v>
      </c>
      <c r="I32" s="9" t="s">
        <v>319</v>
      </c>
    </row>
    <row r="33" spans="1:9" ht="81" customHeight="1" x14ac:dyDescent="0.2">
      <c r="A33" s="95">
        <v>29</v>
      </c>
      <c r="B33" s="196"/>
      <c r="C33" s="155" t="s">
        <v>266</v>
      </c>
      <c r="D33" s="75">
        <v>28700000</v>
      </c>
      <c r="E33" s="75">
        <v>8610000</v>
      </c>
      <c r="F33" s="75">
        <f t="shared" si="1"/>
        <v>20090000</v>
      </c>
      <c r="G33" s="76"/>
      <c r="H33" s="4" t="s">
        <v>316</v>
      </c>
      <c r="I33" s="47" t="s">
        <v>320</v>
      </c>
    </row>
    <row r="34" spans="1:9" ht="32.25" customHeight="1" x14ac:dyDescent="0.2">
      <c r="A34" s="95"/>
      <c r="B34" s="197" t="s">
        <v>334</v>
      </c>
      <c r="C34" s="197"/>
      <c r="D34" s="144">
        <f>SUM(D26:D33)</f>
        <v>212717200</v>
      </c>
      <c r="E34" s="144">
        <f t="shared" ref="E34:F34" si="4">SUM(E26:E33)</f>
        <v>86217100</v>
      </c>
      <c r="F34" s="144">
        <f t="shared" si="4"/>
        <v>126500100</v>
      </c>
      <c r="G34" s="76"/>
      <c r="H34" s="4"/>
      <c r="I34" s="47"/>
    </row>
    <row r="35" spans="1:9" ht="80.25" customHeight="1" x14ac:dyDescent="0.2">
      <c r="A35" s="95">
        <v>30</v>
      </c>
      <c r="B35" s="181" t="s">
        <v>33</v>
      </c>
      <c r="C35" s="114" t="s">
        <v>213</v>
      </c>
      <c r="D35" s="73">
        <v>52760000</v>
      </c>
      <c r="E35" s="73">
        <v>29018000</v>
      </c>
      <c r="F35" s="75">
        <f t="shared" si="1"/>
        <v>23742000</v>
      </c>
      <c r="G35" s="76"/>
      <c r="H35" s="4" t="s">
        <v>317</v>
      </c>
      <c r="I35" s="47" t="s">
        <v>320</v>
      </c>
    </row>
    <row r="36" spans="1:9" ht="105" customHeight="1" x14ac:dyDescent="0.2">
      <c r="A36" s="95">
        <v>31</v>
      </c>
      <c r="B36" s="182"/>
      <c r="C36" s="114" t="s">
        <v>214</v>
      </c>
      <c r="D36" s="75">
        <v>12600000</v>
      </c>
      <c r="E36" s="75">
        <v>5670000</v>
      </c>
      <c r="F36" s="75">
        <f t="shared" si="1"/>
        <v>6930000</v>
      </c>
      <c r="G36" s="76"/>
      <c r="H36" s="4" t="s">
        <v>317</v>
      </c>
      <c r="I36" s="47" t="s">
        <v>320</v>
      </c>
    </row>
    <row r="37" spans="1:9" ht="120" customHeight="1" x14ac:dyDescent="0.2">
      <c r="A37" s="95">
        <v>32</v>
      </c>
      <c r="B37" s="182"/>
      <c r="C37" s="114" t="s">
        <v>215</v>
      </c>
      <c r="D37" s="75">
        <v>20825000</v>
      </c>
      <c r="E37" s="75">
        <v>6247500</v>
      </c>
      <c r="F37" s="75">
        <f t="shared" si="1"/>
        <v>14577500</v>
      </c>
      <c r="G37" s="76"/>
      <c r="H37" s="4" t="s">
        <v>317</v>
      </c>
      <c r="I37" s="47" t="s">
        <v>320</v>
      </c>
    </row>
    <row r="38" spans="1:9" ht="212.25" customHeight="1" x14ac:dyDescent="0.2">
      <c r="A38" s="95">
        <v>33</v>
      </c>
      <c r="B38" s="183"/>
      <c r="C38" s="117" t="s">
        <v>217</v>
      </c>
      <c r="D38" s="74">
        <v>17695000</v>
      </c>
      <c r="E38" s="75">
        <v>6193250</v>
      </c>
      <c r="F38" s="75">
        <f t="shared" si="1"/>
        <v>11501750</v>
      </c>
      <c r="G38" s="76"/>
      <c r="H38" s="4" t="s">
        <v>317</v>
      </c>
      <c r="I38" s="47" t="s">
        <v>320</v>
      </c>
    </row>
    <row r="39" spans="1:9" ht="23.25" customHeight="1" x14ac:dyDescent="0.2">
      <c r="A39" s="95"/>
      <c r="B39" s="169" t="s">
        <v>335</v>
      </c>
      <c r="C39" s="170"/>
      <c r="D39" s="144">
        <f>SUM(D35:D38)</f>
        <v>103880000</v>
      </c>
      <c r="E39" s="144">
        <f t="shared" ref="E39:G39" si="5">SUM(E35:E38)</f>
        <v>47128750</v>
      </c>
      <c r="F39" s="144">
        <f t="shared" si="5"/>
        <v>56751250</v>
      </c>
      <c r="G39" s="144">
        <f t="shared" si="5"/>
        <v>0</v>
      </c>
      <c r="H39" s="4"/>
      <c r="I39" s="47"/>
    </row>
    <row r="40" spans="1:9" ht="24" customHeight="1" x14ac:dyDescent="0.2">
      <c r="A40" s="95">
        <v>34</v>
      </c>
      <c r="B40" s="169" t="s">
        <v>191</v>
      </c>
      <c r="C40" s="173"/>
      <c r="D40" s="173"/>
      <c r="E40" s="173"/>
      <c r="F40" s="173"/>
      <c r="G40" s="170"/>
      <c r="H40" s="4"/>
      <c r="I40" s="47"/>
    </row>
    <row r="41" spans="1:9" ht="69" customHeight="1" x14ac:dyDescent="0.2">
      <c r="A41" s="95">
        <v>35</v>
      </c>
      <c r="B41" s="174" t="s">
        <v>195</v>
      </c>
      <c r="C41" s="136" t="s">
        <v>282</v>
      </c>
      <c r="D41" s="70">
        <v>60000000</v>
      </c>
      <c r="E41" s="70">
        <v>33000000</v>
      </c>
      <c r="F41" s="75">
        <f t="shared" si="1"/>
        <v>27000000</v>
      </c>
      <c r="G41" s="71"/>
      <c r="H41" s="4" t="s">
        <v>316</v>
      </c>
      <c r="I41" s="47" t="s">
        <v>320</v>
      </c>
    </row>
    <row r="42" spans="1:9" ht="77.25" customHeight="1" x14ac:dyDescent="0.2">
      <c r="A42" s="95">
        <v>36</v>
      </c>
      <c r="B42" s="175"/>
      <c r="C42" s="118" t="s">
        <v>243</v>
      </c>
      <c r="D42" s="69">
        <v>40000000</v>
      </c>
      <c r="E42" s="69">
        <v>22000000</v>
      </c>
      <c r="F42" s="75">
        <f t="shared" si="1"/>
        <v>18000000</v>
      </c>
      <c r="G42" s="67"/>
      <c r="H42" s="4" t="s">
        <v>316</v>
      </c>
      <c r="I42" s="9" t="s">
        <v>322</v>
      </c>
    </row>
    <row r="43" spans="1:9" ht="160.5" customHeight="1" x14ac:dyDescent="0.2">
      <c r="A43" s="95">
        <v>37</v>
      </c>
      <c r="B43" s="175"/>
      <c r="C43" s="118" t="s">
        <v>244</v>
      </c>
      <c r="D43" s="69">
        <v>70000000</v>
      </c>
      <c r="E43" s="69">
        <v>24500000</v>
      </c>
      <c r="F43" s="75">
        <f t="shared" si="1"/>
        <v>45500000</v>
      </c>
      <c r="G43" s="67"/>
      <c r="H43" s="4" t="s">
        <v>316</v>
      </c>
      <c r="I43" s="9" t="s">
        <v>322</v>
      </c>
    </row>
    <row r="44" spans="1:9" ht="80.25" customHeight="1" x14ac:dyDescent="0.2">
      <c r="A44" s="95">
        <v>38</v>
      </c>
      <c r="B44" s="175"/>
      <c r="C44" s="118" t="s">
        <v>299</v>
      </c>
      <c r="D44" s="69">
        <v>40000000</v>
      </c>
      <c r="E44" s="69">
        <v>12000000</v>
      </c>
      <c r="F44" s="75">
        <f t="shared" si="1"/>
        <v>28000000</v>
      </c>
      <c r="G44" s="67"/>
      <c r="H44" s="4" t="s">
        <v>316</v>
      </c>
      <c r="I44" s="47" t="s">
        <v>320</v>
      </c>
    </row>
    <row r="45" spans="1:9" ht="100.5" customHeight="1" x14ac:dyDescent="0.2">
      <c r="A45" s="95">
        <v>39</v>
      </c>
      <c r="B45" s="175"/>
      <c r="C45" s="118" t="s">
        <v>245</v>
      </c>
      <c r="D45" s="69">
        <v>30000000</v>
      </c>
      <c r="E45" s="69">
        <v>15000000</v>
      </c>
      <c r="F45" s="75">
        <f t="shared" si="1"/>
        <v>15000000</v>
      </c>
      <c r="G45" s="67"/>
      <c r="H45" s="4" t="s">
        <v>316</v>
      </c>
      <c r="I45" s="9" t="s">
        <v>323</v>
      </c>
    </row>
    <row r="46" spans="1:9" ht="101.25" customHeight="1" x14ac:dyDescent="0.2">
      <c r="A46" s="95">
        <v>40</v>
      </c>
      <c r="B46" s="175"/>
      <c r="C46" s="118" t="s">
        <v>300</v>
      </c>
      <c r="D46" s="70">
        <v>20000000</v>
      </c>
      <c r="E46" s="70">
        <v>7000000</v>
      </c>
      <c r="F46" s="75">
        <f t="shared" si="1"/>
        <v>13000000</v>
      </c>
      <c r="G46" s="67"/>
      <c r="H46" s="4" t="s">
        <v>316</v>
      </c>
      <c r="I46" s="47" t="s">
        <v>320</v>
      </c>
    </row>
    <row r="47" spans="1:9" ht="165.75" customHeight="1" x14ac:dyDescent="0.2">
      <c r="A47" s="95">
        <v>41</v>
      </c>
      <c r="B47" s="174" t="s">
        <v>61</v>
      </c>
      <c r="C47" s="118" t="s">
        <v>240</v>
      </c>
      <c r="D47" s="70">
        <v>57000000</v>
      </c>
      <c r="E47" s="70">
        <v>19950000</v>
      </c>
      <c r="F47" s="75">
        <f t="shared" si="1"/>
        <v>37050000</v>
      </c>
      <c r="G47" s="67"/>
      <c r="H47" s="4" t="s">
        <v>317</v>
      </c>
      <c r="I47" s="9" t="s">
        <v>323</v>
      </c>
    </row>
    <row r="48" spans="1:9" ht="134.25" customHeight="1" x14ac:dyDescent="0.2">
      <c r="A48" s="95">
        <v>42</v>
      </c>
      <c r="B48" s="175"/>
      <c r="C48" s="119" t="s">
        <v>241</v>
      </c>
      <c r="D48" s="70">
        <v>125040000</v>
      </c>
      <c r="E48" s="70">
        <v>37512000</v>
      </c>
      <c r="F48" s="75">
        <f t="shared" si="1"/>
        <v>87528000</v>
      </c>
      <c r="G48" s="67"/>
      <c r="H48" s="4" t="s">
        <v>317</v>
      </c>
      <c r="I48" s="47" t="s">
        <v>320</v>
      </c>
    </row>
    <row r="49" spans="1:9" ht="103.5" customHeight="1" x14ac:dyDescent="0.2">
      <c r="A49" s="95">
        <v>43</v>
      </c>
      <c r="B49" s="175"/>
      <c r="C49" s="118" t="s">
        <v>283</v>
      </c>
      <c r="D49" s="70">
        <v>13000000</v>
      </c>
      <c r="E49" s="70">
        <v>5850000</v>
      </c>
      <c r="F49" s="75">
        <f t="shared" si="1"/>
        <v>7150000</v>
      </c>
      <c r="G49" s="67"/>
      <c r="H49" s="4" t="s">
        <v>317</v>
      </c>
      <c r="I49" s="47" t="s">
        <v>320</v>
      </c>
    </row>
    <row r="50" spans="1:9" ht="73.5" customHeight="1" x14ac:dyDescent="0.2">
      <c r="A50" s="95">
        <v>44</v>
      </c>
      <c r="B50" s="184"/>
      <c r="C50" s="114" t="s">
        <v>252</v>
      </c>
      <c r="D50" s="70">
        <v>57000000</v>
      </c>
      <c r="E50" s="70">
        <v>17100000</v>
      </c>
      <c r="F50" s="75">
        <f t="shared" si="1"/>
        <v>39900000</v>
      </c>
      <c r="G50" s="67"/>
      <c r="H50" s="4" t="s">
        <v>317</v>
      </c>
      <c r="I50" s="47" t="s">
        <v>320</v>
      </c>
    </row>
    <row r="51" spans="1:9" ht="80.25" customHeight="1" x14ac:dyDescent="0.2">
      <c r="A51" s="95">
        <v>45</v>
      </c>
      <c r="B51" s="133" t="s">
        <v>100</v>
      </c>
      <c r="C51" s="114" t="s">
        <v>296</v>
      </c>
      <c r="D51" s="75">
        <v>15000000</v>
      </c>
      <c r="E51" s="75">
        <v>8250000</v>
      </c>
      <c r="F51" s="75">
        <f t="shared" si="1"/>
        <v>6750000</v>
      </c>
      <c r="G51" s="76"/>
      <c r="H51" s="4" t="s">
        <v>314</v>
      </c>
      <c r="I51" s="47" t="s">
        <v>320</v>
      </c>
    </row>
    <row r="52" spans="1:9" ht="54" customHeight="1" x14ac:dyDescent="0.2">
      <c r="A52" s="95">
        <v>46</v>
      </c>
      <c r="B52" s="181" t="s">
        <v>63</v>
      </c>
      <c r="C52" s="115" t="s">
        <v>309</v>
      </c>
      <c r="D52" s="70">
        <v>36000000</v>
      </c>
      <c r="E52" s="70">
        <v>19800000</v>
      </c>
      <c r="F52" s="75">
        <f>D52-E52</f>
        <v>16200000</v>
      </c>
      <c r="G52" s="67"/>
      <c r="H52" s="4" t="s">
        <v>315</v>
      </c>
      <c r="I52" s="47" t="s">
        <v>320</v>
      </c>
    </row>
    <row r="53" spans="1:9" ht="66" customHeight="1" x14ac:dyDescent="0.2">
      <c r="A53" s="95">
        <v>47</v>
      </c>
      <c r="B53" s="182"/>
      <c r="C53" s="114" t="s">
        <v>310</v>
      </c>
      <c r="D53" s="75">
        <v>17000000</v>
      </c>
      <c r="E53" s="75">
        <v>5100000</v>
      </c>
      <c r="F53" s="75">
        <f t="shared" si="1"/>
        <v>11900000</v>
      </c>
      <c r="G53" s="76"/>
      <c r="H53" s="4" t="s">
        <v>314</v>
      </c>
      <c r="I53" s="47" t="s">
        <v>320</v>
      </c>
    </row>
    <row r="54" spans="1:9" ht="56.25" customHeight="1" x14ac:dyDescent="0.2">
      <c r="A54" s="95">
        <v>48</v>
      </c>
      <c r="B54" s="182"/>
      <c r="C54" s="114" t="s">
        <v>311</v>
      </c>
      <c r="D54" s="75">
        <v>354000000</v>
      </c>
      <c r="E54" s="75">
        <v>106200000</v>
      </c>
      <c r="F54" s="75">
        <f t="shared" si="1"/>
        <v>247800000</v>
      </c>
      <c r="G54" s="75"/>
      <c r="H54" s="4" t="s">
        <v>315</v>
      </c>
      <c r="I54" s="47" t="s">
        <v>320</v>
      </c>
    </row>
    <row r="55" spans="1:9" ht="82.5" customHeight="1" x14ac:dyDescent="0.2">
      <c r="A55" s="95">
        <v>49</v>
      </c>
      <c r="B55" s="183"/>
      <c r="C55" s="114" t="s">
        <v>222</v>
      </c>
      <c r="D55" s="75">
        <v>16700000</v>
      </c>
      <c r="E55" s="75">
        <v>5010000</v>
      </c>
      <c r="F55" s="75">
        <f t="shared" si="1"/>
        <v>11690000</v>
      </c>
      <c r="G55" s="76"/>
      <c r="H55" s="4" t="s">
        <v>314</v>
      </c>
      <c r="I55" s="47" t="s">
        <v>320</v>
      </c>
    </row>
    <row r="56" spans="1:9" ht="144.75" customHeight="1" x14ac:dyDescent="0.2">
      <c r="A56" s="95">
        <v>50</v>
      </c>
      <c r="B56" s="176" t="s">
        <v>129</v>
      </c>
      <c r="C56" s="114" t="s">
        <v>284</v>
      </c>
      <c r="D56" s="75">
        <v>135600000</v>
      </c>
      <c r="E56" s="75">
        <v>81360000</v>
      </c>
      <c r="F56" s="75">
        <f t="shared" si="1"/>
        <v>54240000</v>
      </c>
      <c r="G56" s="76"/>
      <c r="H56" s="4" t="s">
        <v>315</v>
      </c>
      <c r="I56" s="47" t="s">
        <v>320</v>
      </c>
    </row>
    <row r="57" spans="1:9" ht="268.5" customHeight="1" x14ac:dyDescent="0.2">
      <c r="A57" s="95">
        <v>51</v>
      </c>
      <c r="B57" s="168"/>
      <c r="C57" s="114" t="s">
        <v>285</v>
      </c>
      <c r="D57" s="75">
        <v>33250000</v>
      </c>
      <c r="E57" s="75">
        <v>13300000</v>
      </c>
      <c r="F57" s="75">
        <f t="shared" si="1"/>
        <v>19950000</v>
      </c>
      <c r="G57" s="76"/>
      <c r="H57" s="4" t="s">
        <v>314</v>
      </c>
      <c r="I57" s="47" t="s">
        <v>320</v>
      </c>
    </row>
    <row r="58" spans="1:9" ht="44.25" customHeight="1" x14ac:dyDescent="0.2">
      <c r="A58" s="95">
        <v>52</v>
      </c>
      <c r="B58" s="177"/>
      <c r="C58" s="114" t="s">
        <v>219</v>
      </c>
      <c r="D58" s="75">
        <v>202285000</v>
      </c>
      <c r="E58" s="75">
        <v>70800000</v>
      </c>
      <c r="F58" s="75">
        <f>D58-E58</f>
        <v>131485000</v>
      </c>
      <c r="G58" s="76"/>
      <c r="H58" s="4" t="s">
        <v>314</v>
      </c>
      <c r="I58" s="47" t="s">
        <v>320</v>
      </c>
    </row>
    <row r="59" spans="1:9" ht="104.25" customHeight="1" x14ac:dyDescent="0.2">
      <c r="A59" s="95">
        <v>53</v>
      </c>
      <c r="B59" s="134" t="s">
        <v>170</v>
      </c>
      <c r="C59" s="120" t="s">
        <v>262</v>
      </c>
      <c r="D59" s="75">
        <v>20332800</v>
      </c>
      <c r="E59" s="75">
        <v>7116480</v>
      </c>
      <c r="F59" s="89">
        <f>D59-E59</f>
        <v>13216320</v>
      </c>
      <c r="G59" s="76"/>
      <c r="H59" s="4" t="s">
        <v>317</v>
      </c>
      <c r="I59" s="47" t="s">
        <v>320</v>
      </c>
    </row>
    <row r="60" spans="1:9" ht="87.75" customHeight="1" x14ac:dyDescent="0.2">
      <c r="A60" s="95">
        <v>54</v>
      </c>
      <c r="B60" s="178" t="s">
        <v>44</v>
      </c>
      <c r="C60" s="117" t="s">
        <v>286</v>
      </c>
      <c r="D60" s="76">
        <v>67290000</v>
      </c>
      <c r="E60" s="76">
        <v>37009600</v>
      </c>
      <c r="F60" s="76">
        <f t="shared" si="1"/>
        <v>30280400</v>
      </c>
      <c r="G60" s="81"/>
      <c r="H60" s="4" t="s">
        <v>316</v>
      </c>
      <c r="I60" s="47" t="s">
        <v>320</v>
      </c>
    </row>
    <row r="61" spans="1:9" ht="56.25" customHeight="1" x14ac:dyDescent="0.2">
      <c r="A61" s="95">
        <v>55</v>
      </c>
      <c r="B61" s="179"/>
      <c r="C61" s="115" t="s">
        <v>287</v>
      </c>
      <c r="D61" s="75">
        <v>37333300</v>
      </c>
      <c r="E61" s="75">
        <v>11200000</v>
      </c>
      <c r="F61" s="75">
        <f t="shared" si="1"/>
        <v>26133300</v>
      </c>
      <c r="G61" s="76"/>
      <c r="H61" s="4" t="s">
        <v>316</v>
      </c>
      <c r="I61" s="47" t="s">
        <v>320</v>
      </c>
    </row>
    <row r="62" spans="1:9" ht="212.25" customHeight="1" x14ac:dyDescent="0.2">
      <c r="A62" s="95">
        <v>56</v>
      </c>
      <c r="B62" s="180"/>
      <c r="C62" s="121" t="s">
        <v>313</v>
      </c>
      <c r="D62" s="79">
        <v>77142850</v>
      </c>
      <c r="E62" s="79">
        <v>27000000</v>
      </c>
      <c r="F62" s="75">
        <f t="shared" si="1"/>
        <v>50142850</v>
      </c>
      <c r="G62" s="76"/>
      <c r="H62" s="4" t="s">
        <v>316</v>
      </c>
      <c r="I62" s="47" t="s">
        <v>320</v>
      </c>
    </row>
    <row r="63" spans="1:9" ht="66" customHeight="1" x14ac:dyDescent="0.2">
      <c r="A63" s="95">
        <v>57</v>
      </c>
      <c r="B63" s="178" t="s">
        <v>45</v>
      </c>
      <c r="C63" s="114" t="s">
        <v>198</v>
      </c>
      <c r="D63" s="75">
        <v>42172285</v>
      </c>
      <c r="E63" s="75">
        <v>14760300</v>
      </c>
      <c r="F63" s="75">
        <f t="shared" si="1"/>
        <v>27411985</v>
      </c>
      <c r="G63" s="76"/>
      <c r="H63" s="4" t="s">
        <v>314</v>
      </c>
      <c r="I63" s="9" t="s">
        <v>322</v>
      </c>
    </row>
    <row r="64" spans="1:9" ht="309.75" customHeight="1" x14ac:dyDescent="0.2">
      <c r="A64" s="95">
        <v>58</v>
      </c>
      <c r="B64" s="179"/>
      <c r="C64" s="114" t="s">
        <v>211</v>
      </c>
      <c r="D64" s="82">
        <v>47272000</v>
      </c>
      <c r="E64" s="82">
        <v>26000000</v>
      </c>
      <c r="F64" s="82">
        <f t="shared" si="1"/>
        <v>21272000</v>
      </c>
      <c r="G64" s="76"/>
      <c r="H64" s="4" t="s">
        <v>314</v>
      </c>
      <c r="I64" s="47" t="s">
        <v>320</v>
      </c>
    </row>
    <row r="65" spans="1:9" ht="66" customHeight="1" x14ac:dyDescent="0.2">
      <c r="A65" s="95">
        <v>59</v>
      </c>
      <c r="B65" s="179"/>
      <c r="C65" s="114" t="s">
        <v>201</v>
      </c>
      <c r="D65" s="75">
        <v>39333000</v>
      </c>
      <c r="E65" s="75">
        <v>11800000</v>
      </c>
      <c r="F65" s="75">
        <f t="shared" si="1"/>
        <v>27533000</v>
      </c>
      <c r="G65" s="76"/>
      <c r="H65" s="4" t="s">
        <v>314</v>
      </c>
      <c r="I65" s="47" t="s">
        <v>320</v>
      </c>
    </row>
    <row r="66" spans="1:9" ht="259.5" customHeight="1" x14ac:dyDescent="0.2">
      <c r="A66" s="95">
        <v>60</v>
      </c>
      <c r="B66" s="180"/>
      <c r="C66" s="114" t="s">
        <v>210</v>
      </c>
      <c r="D66" s="86">
        <v>18333000</v>
      </c>
      <c r="E66" s="75">
        <v>5500000</v>
      </c>
      <c r="F66" s="75">
        <f t="shared" si="1"/>
        <v>12833000</v>
      </c>
      <c r="G66" s="76"/>
      <c r="H66" s="4" t="s">
        <v>314</v>
      </c>
      <c r="I66" s="47" t="s">
        <v>320</v>
      </c>
    </row>
    <row r="67" spans="1:9" ht="75.75" customHeight="1" x14ac:dyDescent="0.2">
      <c r="A67" s="95">
        <v>61</v>
      </c>
      <c r="B67" s="178" t="s">
        <v>86</v>
      </c>
      <c r="C67" s="114" t="s">
        <v>208</v>
      </c>
      <c r="D67" s="86">
        <v>15000000</v>
      </c>
      <c r="E67" s="75">
        <v>6000000</v>
      </c>
      <c r="F67" s="75">
        <f t="shared" ref="F67:F127" si="6">D67-E67</f>
        <v>9000000</v>
      </c>
      <c r="G67" s="76"/>
      <c r="H67" s="4" t="s">
        <v>314</v>
      </c>
      <c r="I67" s="9" t="s">
        <v>322</v>
      </c>
    </row>
    <row r="68" spans="1:9" ht="90.75" customHeight="1" x14ac:dyDescent="0.2">
      <c r="A68" s="95">
        <v>62</v>
      </c>
      <c r="B68" s="179"/>
      <c r="C68" s="114" t="s">
        <v>209</v>
      </c>
      <c r="D68" s="86">
        <v>85000000</v>
      </c>
      <c r="E68" s="75">
        <v>34000000</v>
      </c>
      <c r="F68" s="75">
        <f t="shared" si="6"/>
        <v>51000000</v>
      </c>
      <c r="G68" s="76"/>
      <c r="H68" s="4" t="s">
        <v>314</v>
      </c>
      <c r="I68" s="9" t="s">
        <v>322</v>
      </c>
    </row>
    <row r="69" spans="1:9" ht="41.25" customHeight="1" x14ac:dyDescent="0.2">
      <c r="A69" s="95">
        <v>63</v>
      </c>
      <c r="B69" s="180"/>
      <c r="C69" s="114" t="s">
        <v>253</v>
      </c>
      <c r="D69" s="86">
        <v>115000000</v>
      </c>
      <c r="E69" s="75">
        <v>40250000</v>
      </c>
      <c r="F69" s="75">
        <f t="shared" si="6"/>
        <v>74750000</v>
      </c>
      <c r="G69" s="76"/>
      <c r="H69" s="4" t="s">
        <v>314</v>
      </c>
      <c r="I69" s="9" t="s">
        <v>322</v>
      </c>
    </row>
    <row r="70" spans="1:9" ht="106.5" customHeight="1" x14ac:dyDescent="0.2">
      <c r="A70" s="95">
        <v>64</v>
      </c>
      <c r="B70" s="185" t="s">
        <v>127</v>
      </c>
      <c r="C70" s="114" t="s">
        <v>288</v>
      </c>
      <c r="D70" s="86">
        <v>45454500</v>
      </c>
      <c r="E70" s="75">
        <v>25000000</v>
      </c>
      <c r="F70" s="75">
        <f t="shared" si="6"/>
        <v>20454500</v>
      </c>
      <c r="G70" s="76"/>
      <c r="H70" s="4" t="s">
        <v>315</v>
      </c>
      <c r="I70" s="47" t="s">
        <v>320</v>
      </c>
    </row>
    <row r="71" spans="1:9" ht="47.25" customHeight="1" x14ac:dyDescent="0.2">
      <c r="A71" s="95">
        <v>65</v>
      </c>
      <c r="B71" s="186"/>
      <c r="C71" s="114" t="s">
        <v>276</v>
      </c>
      <c r="D71" s="86">
        <v>133300000</v>
      </c>
      <c r="E71" s="75">
        <v>39990000</v>
      </c>
      <c r="F71" s="75">
        <f t="shared" si="6"/>
        <v>93310000</v>
      </c>
      <c r="G71" s="76"/>
      <c r="H71" s="4" t="s">
        <v>315</v>
      </c>
      <c r="I71" s="47" t="s">
        <v>320</v>
      </c>
    </row>
    <row r="72" spans="1:9" ht="94.5" customHeight="1" x14ac:dyDescent="0.2">
      <c r="A72" s="95">
        <v>66</v>
      </c>
      <c r="B72" s="186"/>
      <c r="C72" s="114" t="s">
        <v>324</v>
      </c>
      <c r="D72" s="86">
        <v>17142000</v>
      </c>
      <c r="E72" s="75">
        <v>5999700</v>
      </c>
      <c r="F72" s="75">
        <f t="shared" si="6"/>
        <v>11142300</v>
      </c>
      <c r="G72" s="76"/>
      <c r="H72" s="4" t="s">
        <v>315</v>
      </c>
      <c r="I72" s="47" t="s">
        <v>320</v>
      </c>
    </row>
    <row r="73" spans="1:9" ht="92.25" customHeight="1" x14ac:dyDescent="0.2">
      <c r="A73" s="95">
        <v>67</v>
      </c>
      <c r="B73" s="186"/>
      <c r="C73" s="137" t="s">
        <v>263</v>
      </c>
      <c r="D73" s="74">
        <v>40000000</v>
      </c>
      <c r="E73" s="74">
        <v>14000000</v>
      </c>
      <c r="F73" s="75">
        <f t="shared" si="6"/>
        <v>26000000</v>
      </c>
      <c r="G73" s="76"/>
      <c r="H73" s="4" t="s">
        <v>315</v>
      </c>
      <c r="I73" s="47" t="s">
        <v>320</v>
      </c>
    </row>
    <row r="74" spans="1:9" ht="72.75" customHeight="1" x14ac:dyDescent="0.2">
      <c r="A74" s="95">
        <v>68</v>
      </c>
      <c r="B74" s="187"/>
      <c r="C74" s="114" t="s">
        <v>289</v>
      </c>
      <c r="D74" s="75">
        <v>12000000</v>
      </c>
      <c r="E74" s="75">
        <v>6000000</v>
      </c>
      <c r="F74" s="75">
        <f t="shared" si="6"/>
        <v>6000000</v>
      </c>
      <c r="G74" s="76"/>
      <c r="H74" s="4" t="s">
        <v>315</v>
      </c>
      <c r="I74" s="9" t="s">
        <v>323</v>
      </c>
    </row>
    <row r="75" spans="1:9" ht="145.5" customHeight="1" x14ac:dyDescent="0.2">
      <c r="A75" s="95">
        <v>69</v>
      </c>
      <c r="B75" s="188" t="s">
        <v>301</v>
      </c>
      <c r="C75" s="117" t="s">
        <v>302</v>
      </c>
      <c r="D75" s="75">
        <v>96400000</v>
      </c>
      <c r="E75" s="75">
        <v>28900000</v>
      </c>
      <c r="F75" s="75">
        <f>D75-E75-G75</f>
        <v>67500000</v>
      </c>
      <c r="G75" s="76"/>
      <c r="H75" s="4" t="s">
        <v>317</v>
      </c>
      <c r="I75" s="9" t="s">
        <v>323</v>
      </c>
    </row>
    <row r="76" spans="1:9" ht="80.25" customHeight="1" x14ac:dyDescent="0.2">
      <c r="A76" s="95">
        <v>70</v>
      </c>
      <c r="B76" s="189"/>
      <c r="C76" s="117" t="s">
        <v>212</v>
      </c>
      <c r="D76" s="70">
        <v>50000000</v>
      </c>
      <c r="E76" s="70">
        <v>15000000</v>
      </c>
      <c r="F76" s="75">
        <f t="shared" si="6"/>
        <v>35000000</v>
      </c>
      <c r="G76" s="67"/>
      <c r="H76" s="4" t="s">
        <v>317</v>
      </c>
      <c r="I76" s="47" t="s">
        <v>320</v>
      </c>
    </row>
    <row r="77" spans="1:9" ht="103.5" customHeight="1" x14ac:dyDescent="0.2">
      <c r="A77" s="95">
        <v>71</v>
      </c>
      <c r="B77" s="176" t="s">
        <v>271</v>
      </c>
      <c r="C77" s="117" t="s">
        <v>272</v>
      </c>
      <c r="D77" s="70">
        <v>14500000</v>
      </c>
      <c r="E77" s="70">
        <v>5075000</v>
      </c>
      <c r="F77" s="75">
        <f t="shared" si="6"/>
        <v>9425000</v>
      </c>
      <c r="G77" s="93"/>
      <c r="H77" s="4" t="s">
        <v>316</v>
      </c>
      <c r="I77" s="9" t="s">
        <v>323</v>
      </c>
    </row>
    <row r="78" spans="1:9" ht="86.25" customHeight="1" x14ac:dyDescent="0.2">
      <c r="A78" s="95">
        <v>72</v>
      </c>
      <c r="B78" s="168"/>
      <c r="C78" s="114" t="s">
        <v>273</v>
      </c>
      <c r="D78" s="75">
        <v>12500000</v>
      </c>
      <c r="E78" s="75">
        <v>5000000</v>
      </c>
      <c r="F78" s="75">
        <f t="shared" si="6"/>
        <v>7500000</v>
      </c>
      <c r="G78" s="76"/>
      <c r="H78" s="4" t="s">
        <v>316</v>
      </c>
      <c r="I78" s="47" t="s">
        <v>320</v>
      </c>
    </row>
    <row r="79" spans="1:9" ht="53.25" customHeight="1" x14ac:dyDescent="0.2">
      <c r="A79" s="95">
        <v>73</v>
      </c>
      <c r="B79" s="168"/>
      <c r="C79" s="114" t="s">
        <v>274</v>
      </c>
      <c r="D79" s="75">
        <v>12500000</v>
      </c>
      <c r="E79" s="75">
        <v>5000000</v>
      </c>
      <c r="F79" s="75">
        <f t="shared" si="6"/>
        <v>7500000</v>
      </c>
      <c r="G79" s="76"/>
      <c r="H79" s="4" t="s">
        <v>316</v>
      </c>
      <c r="I79" s="47" t="s">
        <v>320</v>
      </c>
    </row>
    <row r="80" spans="1:9" ht="63.75" customHeight="1" x14ac:dyDescent="0.2">
      <c r="A80" s="95">
        <v>74</v>
      </c>
      <c r="B80" s="177"/>
      <c r="C80" s="114" t="s">
        <v>303</v>
      </c>
      <c r="D80" s="75">
        <v>12000000</v>
      </c>
      <c r="E80" s="75">
        <v>7200000</v>
      </c>
      <c r="F80" s="75">
        <f t="shared" si="6"/>
        <v>4800000</v>
      </c>
      <c r="G80" s="76"/>
      <c r="H80" s="4" t="s">
        <v>316</v>
      </c>
      <c r="I80" s="47" t="s">
        <v>320</v>
      </c>
    </row>
    <row r="81" spans="1:9" ht="54.75" customHeight="1" x14ac:dyDescent="0.2">
      <c r="A81" s="95">
        <v>75</v>
      </c>
      <c r="B81" s="166" t="s">
        <v>39</v>
      </c>
      <c r="C81" s="114" t="s">
        <v>254</v>
      </c>
      <c r="D81" s="70">
        <v>63700000</v>
      </c>
      <c r="E81" s="70">
        <v>38220000</v>
      </c>
      <c r="F81" s="75">
        <f t="shared" si="6"/>
        <v>25480000</v>
      </c>
      <c r="G81" s="67"/>
      <c r="H81" s="4" t="s">
        <v>314</v>
      </c>
      <c r="I81" s="47" t="s">
        <v>320</v>
      </c>
    </row>
    <row r="82" spans="1:9" ht="66.75" customHeight="1" x14ac:dyDescent="0.2">
      <c r="A82" s="95">
        <v>76</v>
      </c>
      <c r="B82" s="167"/>
      <c r="C82" s="122" t="s">
        <v>255</v>
      </c>
      <c r="D82" s="70">
        <v>53130000</v>
      </c>
      <c r="E82" s="70">
        <v>18595500</v>
      </c>
      <c r="F82" s="75">
        <f t="shared" si="6"/>
        <v>34534500</v>
      </c>
      <c r="G82" s="67"/>
      <c r="H82" s="4" t="s">
        <v>314</v>
      </c>
      <c r="I82" s="47" t="s">
        <v>320</v>
      </c>
    </row>
    <row r="83" spans="1:9" ht="99.75" customHeight="1" x14ac:dyDescent="0.2">
      <c r="A83" s="95">
        <v>77</v>
      </c>
      <c r="B83" s="168" t="s">
        <v>71</v>
      </c>
      <c r="C83" s="114" t="s">
        <v>290</v>
      </c>
      <c r="D83" s="82">
        <v>60181800</v>
      </c>
      <c r="E83" s="82">
        <v>33100000</v>
      </c>
      <c r="F83" s="82">
        <f t="shared" si="6"/>
        <v>27081800</v>
      </c>
      <c r="G83" s="77"/>
      <c r="H83" s="4" t="s">
        <v>316</v>
      </c>
      <c r="I83" s="47" t="s">
        <v>320</v>
      </c>
    </row>
    <row r="84" spans="1:9" ht="51" customHeight="1" x14ac:dyDescent="0.2">
      <c r="A84" s="95">
        <v>78</v>
      </c>
      <c r="B84" s="168"/>
      <c r="C84" s="114" t="s">
        <v>199</v>
      </c>
      <c r="D84" s="75">
        <v>28333300</v>
      </c>
      <c r="E84" s="75">
        <v>8500000</v>
      </c>
      <c r="F84" s="75">
        <f t="shared" si="6"/>
        <v>19833300</v>
      </c>
      <c r="G84" s="81"/>
      <c r="H84" s="4" t="s">
        <v>317</v>
      </c>
      <c r="I84" s="47" t="s">
        <v>320</v>
      </c>
    </row>
    <row r="85" spans="1:9" ht="105.75" customHeight="1" x14ac:dyDescent="0.2">
      <c r="A85" s="95">
        <v>79</v>
      </c>
      <c r="B85" s="168"/>
      <c r="C85" s="114" t="s">
        <v>291</v>
      </c>
      <c r="D85" s="75">
        <v>15428600</v>
      </c>
      <c r="E85" s="75">
        <v>5400000</v>
      </c>
      <c r="F85" s="75">
        <f t="shared" si="6"/>
        <v>10028600</v>
      </c>
      <c r="G85" s="91"/>
      <c r="H85" s="4" t="s">
        <v>314</v>
      </c>
      <c r="I85" s="47" t="s">
        <v>320</v>
      </c>
    </row>
    <row r="86" spans="1:9" ht="60" customHeight="1" x14ac:dyDescent="0.2">
      <c r="A86" s="95">
        <v>80</v>
      </c>
      <c r="B86" s="106" t="s">
        <v>58</v>
      </c>
      <c r="C86" s="114" t="s">
        <v>232</v>
      </c>
      <c r="D86" s="75">
        <v>28206867</v>
      </c>
      <c r="E86" s="75">
        <v>9872400</v>
      </c>
      <c r="F86" s="75">
        <f t="shared" si="6"/>
        <v>18334467</v>
      </c>
      <c r="G86" s="76"/>
      <c r="H86" s="4" t="s">
        <v>315</v>
      </c>
      <c r="I86" s="9" t="s">
        <v>322</v>
      </c>
    </row>
    <row r="87" spans="1:9" ht="27.75" customHeight="1" x14ac:dyDescent="0.2">
      <c r="A87" s="95"/>
      <c r="B87" s="171" t="s">
        <v>336</v>
      </c>
      <c r="C87" s="172"/>
      <c r="D87" s="147">
        <f>SUM(D41:D86)</f>
        <v>2580861302</v>
      </c>
      <c r="E87" s="147">
        <f t="shared" ref="E87:G87" si="7">SUM(E41:E86)</f>
        <v>995220980</v>
      </c>
      <c r="F87" s="147">
        <f t="shared" si="7"/>
        <v>1585640322</v>
      </c>
      <c r="G87" s="147">
        <f t="shared" si="7"/>
        <v>0</v>
      </c>
      <c r="H87" s="4"/>
      <c r="I87" s="146"/>
    </row>
    <row r="88" spans="1:9" ht="18.75" customHeight="1" x14ac:dyDescent="0.2">
      <c r="A88" s="95">
        <v>81</v>
      </c>
      <c r="B88" s="169" t="s">
        <v>29</v>
      </c>
      <c r="C88" s="170"/>
      <c r="D88" s="86"/>
      <c r="E88" s="79"/>
      <c r="F88" s="75">
        <f t="shared" si="6"/>
        <v>0</v>
      </c>
      <c r="G88" s="75"/>
      <c r="H88" s="4"/>
      <c r="I88" s="47"/>
    </row>
    <row r="89" spans="1:9" ht="81" customHeight="1" x14ac:dyDescent="0.2">
      <c r="A89" s="95">
        <v>82</v>
      </c>
      <c r="B89" s="176" t="s">
        <v>11</v>
      </c>
      <c r="C89" s="114" t="s">
        <v>220</v>
      </c>
      <c r="D89" s="86">
        <v>75509900</v>
      </c>
      <c r="E89" s="79">
        <v>41533400</v>
      </c>
      <c r="F89" s="75">
        <f t="shared" si="6"/>
        <v>33976500</v>
      </c>
      <c r="G89" s="76"/>
      <c r="H89" s="4" t="s">
        <v>317</v>
      </c>
      <c r="I89" s="31" t="s">
        <v>325</v>
      </c>
    </row>
    <row r="90" spans="1:9" ht="73.5" customHeight="1" x14ac:dyDescent="0.2">
      <c r="A90" s="95">
        <v>83</v>
      </c>
      <c r="B90" s="168"/>
      <c r="C90" s="114" t="s">
        <v>234</v>
      </c>
      <c r="D90" s="86">
        <v>160528800</v>
      </c>
      <c r="E90" s="79">
        <v>88290800</v>
      </c>
      <c r="F90" s="75">
        <f t="shared" si="6"/>
        <v>72238000</v>
      </c>
      <c r="G90" s="76"/>
      <c r="H90" s="4" t="s">
        <v>317</v>
      </c>
      <c r="I90" s="47" t="s">
        <v>320</v>
      </c>
    </row>
    <row r="91" spans="1:9" ht="93.75" customHeight="1" x14ac:dyDescent="0.2">
      <c r="A91" s="95">
        <v>84</v>
      </c>
      <c r="B91" s="177"/>
      <c r="C91" s="114" t="s">
        <v>221</v>
      </c>
      <c r="D91" s="86">
        <v>75949100</v>
      </c>
      <c r="E91" s="75">
        <v>41772000</v>
      </c>
      <c r="F91" s="75">
        <f t="shared" si="6"/>
        <v>34177100</v>
      </c>
      <c r="G91" s="77"/>
      <c r="H91" s="4" t="s">
        <v>317</v>
      </c>
      <c r="I91" s="9" t="s">
        <v>323</v>
      </c>
    </row>
    <row r="92" spans="1:9" ht="56.25" customHeight="1" x14ac:dyDescent="0.2">
      <c r="A92" s="95">
        <v>85</v>
      </c>
      <c r="B92" s="68" t="s">
        <v>26</v>
      </c>
      <c r="C92" s="114" t="s">
        <v>308</v>
      </c>
      <c r="D92" s="86">
        <v>26150000</v>
      </c>
      <c r="E92" s="75">
        <v>17000000</v>
      </c>
      <c r="F92" s="75">
        <f t="shared" si="6"/>
        <v>9150000</v>
      </c>
      <c r="G92" s="77"/>
      <c r="H92" s="4" t="s">
        <v>316</v>
      </c>
      <c r="I92" s="47" t="s">
        <v>320</v>
      </c>
    </row>
    <row r="93" spans="1:9" ht="69" customHeight="1" x14ac:dyDescent="0.2">
      <c r="A93" s="95">
        <v>86</v>
      </c>
      <c r="B93" s="213" t="s">
        <v>148</v>
      </c>
      <c r="C93" s="111" t="s">
        <v>228</v>
      </c>
      <c r="D93" s="86">
        <v>22000000</v>
      </c>
      <c r="E93" s="75">
        <v>12100000</v>
      </c>
      <c r="F93" s="75">
        <f t="shared" si="6"/>
        <v>9900000</v>
      </c>
      <c r="G93" s="81"/>
      <c r="H93" s="4" t="s">
        <v>317</v>
      </c>
      <c r="I93" s="47" t="s">
        <v>320</v>
      </c>
    </row>
    <row r="94" spans="1:9" ht="216" customHeight="1" x14ac:dyDescent="0.2">
      <c r="A94" s="95">
        <v>87</v>
      </c>
      <c r="B94" s="214"/>
      <c r="C94" s="139" t="s">
        <v>292</v>
      </c>
      <c r="D94" s="86">
        <v>16000000</v>
      </c>
      <c r="E94" s="75">
        <v>5600000</v>
      </c>
      <c r="F94" s="75">
        <f t="shared" si="6"/>
        <v>10400000</v>
      </c>
      <c r="G94" s="81"/>
      <c r="H94" s="4" t="s">
        <v>317</v>
      </c>
      <c r="I94" s="9" t="s">
        <v>322</v>
      </c>
    </row>
    <row r="95" spans="1:9" ht="69.75" customHeight="1" x14ac:dyDescent="0.2">
      <c r="A95" s="95">
        <v>88</v>
      </c>
      <c r="B95" s="215"/>
      <c r="C95" s="111" t="s">
        <v>229</v>
      </c>
      <c r="D95" s="86">
        <v>8500000</v>
      </c>
      <c r="E95" s="75">
        <v>5100000</v>
      </c>
      <c r="F95" s="75">
        <f t="shared" si="6"/>
        <v>3400000</v>
      </c>
      <c r="G95" s="76"/>
      <c r="H95" s="4" t="s">
        <v>317</v>
      </c>
      <c r="I95" s="9" t="s">
        <v>322</v>
      </c>
    </row>
    <row r="96" spans="1:9" ht="68.25" customHeight="1" x14ac:dyDescent="0.2">
      <c r="A96" s="95">
        <v>89</v>
      </c>
      <c r="B96" s="166" t="s">
        <v>15</v>
      </c>
      <c r="C96" s="138" t="s">
        <v>206</v>
      </c>
      <c r="D96" s="86">
        <v>190000000</v>
      </c>
      <c r="E96" s="78">
        <v>104500000</v>
      </c>
      <c r="F96" s="75">
        <f t="shared" si="6"/>
        <v>85500000</v>
      </c>
      <c r="G96" s="76"/>
      <c r="H96" s="4" t="s">
        <v>315</v>
      </c>
      <c r="I96" s="47" t="s">
        <v>320</v>
      </c>
    </row>
    <row r="97" spans="1:9" ht="67.5" customHeight="1" x14ac:dyDescent="0.2">
      <c r="A97" s="95">
        <v>90</v>
      </c>
      <c r="B97" s="167"/>
      <c r="C97" s="138" t="s">
        <v>207</v>
      </c>
      <c r="D97" s="86">
        <v>135000000</v>
      </c>
      <c r="E97" s="78">
        <v>40500000</v>
      </c>
      <c r="F97" s="75">
        <f t="shared" si="6"/>
        <v>94500000</v>
      </c>
      <c r="G97" s="76"/>
      <c r="H97" s="4" t="s">
        <v>315</v>
      </c>
      <c r="I97" s="47" t="s">
        <v>320</v>
      </c>
    </row>
    <row r="98" spans="1:9" ht="72.75" customHeight="1" x14ac:dyDescent="0.2">
      <c r="A98" s="95">
        <v>91</v>
      </c>
      <c r="B98" s="74" t="s">
        <v>235</v>
      </c>
      <c r="C98" s="123" t="s">
        <v>236</v>
      </c>
      <c r="D98" s="86">
        <v>14274870</v>
      </c>
      <c r="E98" s="75">
        <v>4996205</v>
      </c>
      <c r="F98" s="89">
        <f>D98-E98-G98</f>
        <v>6423691</v>
      </c>
      <c r="G98" s="80">
        <v>2854974</v>
      </c>
      <c r="H98" s="4" t="s">
        <v>315</v>
      </c>
      <c r="I98" s="47" t="s">
        <v>320</v>
      </c>
    </row>
    <row r="99" spans="1:9" ht="54" customHeight="1" x14ac:dyDescent="0.2">
      <c r="A99" s="95">
        <v>92</v>
      </c>
      <c r="B99" s="133" t="s">
        <v>54</v>
      </c>
      <c r="C99" s="120" t="s">
        <v>293</v>
      </c>
      <c r="D99" s="86">
        <v>12000000</v>
      </c>
      <c r="E99" s="75">
        <v>7800000</v>
      </c>
      <c r="F99" s="89">
        <f>D99-E99-G99</f>
        <v>4200000</v>
      </c>
      <c r="G99" s="90"/>
      <c r="H99" s="4" t="s">
        <v>316</v>
      </c>
      <c r="I99" s="47" t="s">
        <v>320</v>
      </c>
    </row>
    <row r="100" spans="1:9" ht="92.25" customHeight="1" x14ac:dyDescent="0.2">
      <c r="A100" s="95">
        <v>93</v>
      </c>
      <c r="B100" s="68" t="s">
        <v>202</v>
      </c>
      <c r="C100" s="114" t="s">
        <v>256</v>
      </c>
      <c r="D100" s="86">
        <v>64500000</v>
      </c>
      <c r="E100" s="75">
        <v>45150000</v>
      </c>
      <c r="F100" s="75">
        <f>D100-E100</f>
        <v>19350000</v>
      </c>
      <c r="G100" s="76"/>
      <c r="H100" s="4" t="s">
        <v>317</v>
      </c>
      <c r="I100" s="9" t="s">
        <v>322</v>
      </c>
    </row>
    <row r="101" spans="1:9" ht="130.5" customHeight="1" x14ac:dyDescent="0.2">
      <c r="A101" s="95">
        <v>94</v>
      </c>
      <c r="B101" s="110" t="s">
        <v>10</v>
      </c>
      <c r="C101" s="122" t="s">
        <v>239</v>
      </c>
      <c r="D101" s="126">
        <v>63800000</v>
      </c>
      <c r="E101" s="127">
        <v>35090000</v>
      </c>
      <c r="F101" s="85">
        <f t="shared" si="6"/>
        <v>28710000</v>
      </c>
      <c r="G101" s="75"/>
      <c r="H101" s="4" t="s">
        <v>316</v>
      </c>
      <c r="I101" s="9" t="s">
        <v>320</v>
      </c>
    </row>
    <row r="102" spans="1:9" ht="32.25" customHeight="1" x14ac:dyDescent="0.2">
      <c r="A102" s="95"/>
      <c r="B102" s="188" t="s">
        <v>337</v>
      </c>
      <c r="C102" s="207"/>
      <c r="D102" s="148">
        <f>SUM(D89:D101)</f>
        <v>864212670</v>
      </c>
      <c r="E102" s="148">
        <f t="shared" ref="E102:G102" si="8">SUM(E89:E101)</f>
        <v>449432405</v>
      </c>
      <c r="F102" s="148">
        <f t="shared" si="8"/>
        <v>411925291</v>
      </c>
      <c r="G102" s="148">
        <f t="shared" si="8"/>
        <v>2854974</v>
      </c>
      <c r="H102" s="154"/>
      <c r="I102" s="9"/>
    </row>
    <row r="103" spans="1:9" ht="18.75" customHeight="1" x14ac:dyDescent="0.2">
      <c r="A103" s="95">
        <v>95</v>
      </c>
      <c r="B103" s="212" t="s">
        <v>193</v>
      </c>
      <c r="C103" s="212"/>
      <c r="D103" s="212"/>
      <c r="E103" s="212"/>
      <c r="F103" s="212"/>
      <c r="G103" s="212"/>
      <c r="H103" s="212"/>
      <c r="I103" s="212"/>
    </row>
    <row r="104" spans="1:9" ht="73.5" customHeight="1" x14ac:dyDescent="0.2">
      <c r="A104" s="95">
        <v>96</v>
      </c>
      <c r="B104" s="174" t="s">
        <v>140</v>
      </c>
      <c r="C104" s="114" t="s">
        <v>294</v>
      </c>
      <c r="D104" s="86">
        <v>100000000</v>
      </c>
      <c r="E104" s="80">
        <v>55000000</v>
      </c>
      <c r="F104" s="75">
        <f t="shared" si="6"/>
        <v>45000000</v>
      </c>
      <c r="G104" s="76"/>
      <c r="H104" s="4" t="s">
        <v>315</v>
      </c>
      <c r="I104" s="9" t="s">
        <v>323</v>
      </c>
    </row>
    <row r="105" spans="1:9" ht="82.5" customHeight="1" x14ac:dyDescent="0.2">
      <c r="A105" s="95">
        <v>97</v>
      </c>
      <c r="B105" s="175"/>
      <c r="C105" s="114" t="s">
        <v>246</v>
      </c>
      <c r="D105" s="86">
        <v>50000000</v>
      </c>
      <c r="E105" s="80">
        <v>27500000</v>
      </c>
      <c r="F105" s="75">
        <f t="shared" si="6"/>
        <v>22500000</v>
      </c>
      <c r="G105" s="77"/>
      <c r="H105" s="4" t="s">
        <v>315</v>
      </c>
      <c r="I105" s="9" t="s">
        <v>323</v>
      </c>
    </row>
    <row r="106" spans="1:9" ht="52.5" customHeight="1" x14ac:dyDescent="0.2">
      <c r="A106" s="95">
        <v>98</v>
      </c>
      <c r="B106" s="175"/>
      <c r="C106" s="114" t="s">
        <v>247</v>
      </c>
      <c r="D106" s="86">
        <v>70000000</v>
      </c>
      <c r="E106" s="80">
        <v>38500000</v>
      </c>
      <c r="F106" s="75">
        <f t="shared" si="6"/>
        <v>31500000</v>
      </c>
      <c r="G106" s="77"/>
      <c r="H106" s="4" t="s">
        <v>315</v>
      </c>
      <c r="I106" s="143" t="s">
        <v>326</v>
      </c>
    </row>
    <row r="107" spans="1:9" ht="54" customHeight="1" x14ac:dyDescent="0.2">
      <c r="A107" s="95">
        <v>99</v>
      </c>
      <c r="B107" s="175"/>
      <c r="C107" s="114" t="s">
        <v>248</v>
      </c>
      <c r="D107" s="86">
        <v>44000000</v>
      </c>
      <c r="E107" s="80">
        <v>24200000</v>
      </c>
      <c r="F107" s="75">
        <f t="shared" si="6"/>
        <v>19800000</v>
      </c>
      <c r="G107" s="77"/>
      <c r="H107" s="4" t="s">
        <v>315</v>
      </c>
      <c r="I107" s="9" t="s">
        <v>323</v>
      </c>
    </row>
    <row r="108" spans="1:9" ht="95.25" customHeight="1" x14ac:dyDescent="0.2">
      <c r="A108" s="95">
        <v>100</v>
      </c>
      <c r="B108" s="175"/>
      <c r="C108" s="114" t="s">
        <v>249</v>
      </c>
      <c r="D108" s="86">
        <v>115000000</v>
      </c>
      <c r="E108" s="80">
        <v>15050000</v>
      </c>
      <c r="F108" s="75">
        <f>D108-E108-G108</f>
        <v>74750000</v>
      </c>
      <c r="G108" s="92">
        <v>25200000</v>
      </c>
      <c r="H108" s="4" t="s">
        <v>315</v>
      </c>
      <c r="I108" s="9" t="s">
        <v>323</v>
      </c>
    </row>
    <row r="109" spans="1:9" ht="153" customHeight="1" x14ac:dyDescent="0.2">
      <c r="A109" s="95">
        <v>101</v>
      </c>
      <c r="B109" s="166" t="s">
        <v>120</v>
      </c>
      <c r="C109" s="140" t="s">
        <v>277</v>
      </c>
      <c r="D109" s="86">
        <v>70000000</v>
      </c>
      <c r="E109" s="86">
        <v>28000000</v>
      </c>
      <c r="F109" s="75">
        <f t="shared" ref="F109" si="9">D109-E109-G109</f>
        <v>42000000</v>
      </c>
      <c r="G109" s="77"/>
      <c r="H109" s="4" t="s">
        <v>316</v>
      </c>
      <c r="I109" s="9" t="s">
        <v>323</v>
      </c>
    </row>
    <row r="110" spans="1:9" ht="187.5" customHeight="1" x14ac:dyDescent="0.2">
      <c r="A110" s="95">
        <v>102</v>
      </c>
      <c r="B110" s="216"/>
      <c r="C110" s="124" t="s">
        <v>304</v>
      </c>
      <c r="D110" s="86">
        <v>225000000</v>
      </c>
      <c r="E110" s="80">
        <v>49750000</v>
      </c>
      <c r="F110" s="75">
        <f>D110-E110-G110</f>
        <v>146250000</v>
      </c>
      <c r="G110" s="68">
        <v>29000000</v>
      </c>
      <c r="H110" s="4" t="s">
        <v>316</v>
      </c>
      <c r="I110" s="9" t="s">
        <v>323</v>
      </c>
    </row>
    <row r="111" spans="1:9" ht="71.25" customHeight="1" x14ac:dyDescent="0.2">
      <c r="A111" s="95">
        <v>103</v>
      </c>
      <c r="B111" s="216"/>
      <c r="C111" s="112" t="s">
        <v>305</v>
      </c>
      <c r="D111" s="86">
        <v>90000000</v>
      </c>
      <c r="E111" s="80">
        <v>15000000</v>
      </c>
      <c r="F111" s="75">
        <f>D111-E111-G111</f>
        <v>54000000</v>
      </c>
      <c r="G111" s="94">
        <v>21000000</v>
      </c>
      <c r="H111" s="4" t="s">
        <v>316</v>
      </c>
      <c r="I111" s="9" t="s">
        <v>327</v>
      </c>
    </row>
    <row r="112" spans="1:9" ht="57.75" customHeight="1" x14ac:dyDescent="0.2">
      <c r="A112" s="95">
        <v>104</v>
      </c>
      <c r="B112" s="68" t="s">
        <v>154</v>
      </c>
      <c r="C112" s="125" t="s">
        <v>233</v>
      </c>
      <c r="D112" s="86">
        <v>10980000</v>
      </c>
      <c r="E112" s="80">
        <v>3843000</v>
      </c>
      <c r="F112" s="75">
        <f t="shared" si="6"/>
        <v>7137000</v>
      </c>
      <c r="G112" s="76"/>
      <c r="H112" s="4" t="s">
        <v>316</v>
      </c>
      <c r="I112" s="9" t="s">
        <v>323</v>
      </c>
    </row>
    <row r="113" spans="1:9" ht="104.25" customHeight="1" x14ac:dyDescent="0.2">
      <c r="A113" s="95">
        <v>105</v>
      </c>
      <c r="B113" s="174" t="s">
        <v>143</v>
      </c>
      <c r="C113" s="125" t="s">
        <v>269</v>
      </c>
      <c r="D113" s="86">
        <v>15553500</v>
      </c>
      <c r="E113" s="80">
        <v>6221000</v>
      </c>
      <c r="F113" s="75">
        <f t="shared" si="6"/>
        <v>9332500</v>
      </c>
      <c r="G113" s="76"/>
      <c r="H113" s="4" t="s">
        <v>315</v>
      </c>
      <c r="I113" s="9" t="s">
        <v>327</v>
      </c>
    </row>
    <row r="114" spans="1:9" ht="71.25" customHeight="1" x14ac:dyDescent="0.2">
      <c r="A114" s="95">
        <v>106</v>
      </c>
      <c r="B114" s="184"/>
      <c r="C114" s="125" t="s">
        <v>270</v>
      </c>
      <c r="D114" s="86">
        <v>35000000</v>
      </c>
      <c r="E114" s="80">
        <v>12250000</v>
      </c>
      <c r="F114" s="75">
        <f t="shared" si="6"/>
        <v>22750000</v>
      </c>
      <c r="G114" s="76"/>
      <c r="H114" s="4" t="s">
        <v>315</v>
      </c>
      <c r="I114" s="9" t="s">
        <v>327</v>
      </c>
    </row>
    <row r="115" spans="1:9" ht="70.5" customHeight="1" x14ac:dyDescent="0.2">
      <c r="A115" s="95">
        <v>107</v>
      </c>
      <c r="B115" s="174" t="s">
        <v>156</v>
      </c>
      <c r="C115" s="125" t="s">
        <v>267</v>
      </c>
      <c r="D115" s="86">
        <v>17000000</v>
      </c>
      <c r="E115" s="80">
        <v>10200000</v>
      </c>
      <c r="F115" s="75">
        <f t="shared" si="6"/>
        <v>6800000</v>
      </c>
      <c r="G115" s="76"/>
      <c r="H115" s="4" t="s">
        <v>315</v>
      </c>
      <c r="I115" s="9" t="s">
        <v>323</v>
      </c>
    </row>
    <row r="116" spans="1:9" ht="81.75" customHeight="1" x14ac:dyDescent="0.2">
      <c r="A116" s="95">
        <v>108</v>
      </c>
      <c r="B116" s="175"/>
      <c r="C116" s="113" t="s">
        <v>268</v>
      </c>
      <c r="D116" s="86">
        <v>10055000</v>
      </c>
      <c r="E116" s="80">
        <v>4022000</v>
      </c>
      <c r="F116" s="75">
        <f t="shared" si="6"/>
        <v>6033000</v>
      </c>
      <c r="G116" s="76"/>
      <c r="H116" s="4" t="s">
        <v>315</v>
      </c>
      <c r="I116" s="9" t="s">
        <v>323</v>
      </c>
    </row>
    <row r="117" spans="1:9" ht="71.25" customHeight="1" x14ac:dyDescent="0.2">
      <c r="A117" s="95">
        <v>109</v>
      </c>
      <c r="B117" s="184"/>
      <c r="C117" s="114" t="s">
        <v>306</v>
      </c>
      <c r="D117" s="86">
        <v>10065000</v>
      </c>
      <c r="E117" s="80">
        <v>3019500</v>
      </c>
      <c r="F117" s="75">
        <f t="shared" si="6"/>
        <v>7045500</v>
      </c>
      <c r="G117" s="76"/>
      <c r="H117" s="4" t="s">
        <v>316</v>
      </c>
      <c r="I117" s="9" t="s">
        <v>323</v>
      </c>
    </row>
    <row r="118" spans="1:9" ht="98.25" customHeight="1" x14ac:dyDescent="0.2">
      <c r="A118" s="95">
        <v>110</v>
      </c>
      <c r="B118" s="174" t="s">
        <v>144</v>
      </c>
      <c r="C118" s="112" t="s">
        <v>237</v>
      </c>
      <c r="D118" s="86">
        <v>9090900</v>
      </c>
      <c r="E118" s="80">
        <v>5000000</v>
      </c>
      <c r="F118" s="75">
        <f t="shared" si="6"/>
        <v>4090900</v>
      </c>
      <c r="G118" s="76"/>
      <c r="H118" s="4" t="s">
        <v>316</v>
      </c>
      <c r="I118" s="47" t="s">
        <v>320</v>
      </c>
    </row>
    <row r="119" spans="1:9" ht="107.25" customHeight="1" x14ac:dyDescent="0.2">
      <c r="A119" s="95">
        <v>111</v>
      </c>
      <c r="B119" s="175"/>
      <c r="C119" s="129" t="s">
        <v>223</v>
      </c>
      <c r="D119" s="86">
        <v>9090900</v>
      </c>
      <c r="E119" s="80">
        <v>5000000</v>
      </c>
      <c r="F119" s="75">
        <f t="shared" si="6"/>
        <v>4090900</v>
      </c>
      <c r="G119" s="76"/>
      <c r="H119" s="4" t="s">
        <v>316</v>
      </c>
      <c r="I119" s="9" t="s">
        <v>323</v>
      </c>
    </row>
    <row r="120" spans="1:9" ht="88.5" customHeight="1" x14ac:dyDescent="0.2">
      <c r="A120" s="95">
        <v>112</v>
      </c>
      <c r="B120" s="175"/>
      <c r="C120" s="130" t="s">
        <v>307</v>
      </c>
      <c r="D120" s="86">
        <v>12500000</v>
      </c>
      <c r="E120" s="80">
        <v>5000000</v>
      </c>
      <c r="F120" s="75">
        <f t="shared" si="6"/>
        <v>7500000</v>
      </c>
      <c r="G120" s="76"/>
      <c r="H120" s="4" t="s">
        <v>316</v>
      </c>
      <c r="I120" s="47" t="s">
        <v>328</v>
      </c>
    </row>
    <row r="121" spans="1:9" ht="72.75" customHeight="1" x14ac:dyDescent="0.2">
      <c r="A121" s="95">
        <v>113</v>
      </c>
      <c r="B121" s="175"/>
      <c r="C121" s="128" t="s">
        <v>224</v>
      </c>
      <c r="D121" s="86">
        <v>12500000</v>
      </c>
      <c r="E121" s="80">
        <v>5000000</v>
      </c>
      <c r="F121" s="75">
        <f t="shared" si="6"/>
        <v>7500000</v>
      </c>
      <c r="G121" s="76"/>
      <c r="H121" s="4" t="s">
        <v>316</v>
      </c>
      <c r="I121" s="9" t="s">
        <v>323</v>
      </c>
    </row>
    <row r="122" spans="1:9" ht="84.75" customHeight="1" x14ac:dyDescent="0.2">
      <c r="A122" s="95">
        <v>114</v>
      </c>
      <c r="B122" s="175"/>
      <c r="C122" s="112" t="s">
        <v>225</v>
      </c>
      <c r="D122" s="86">
        <v>14300000</v>
      </c>
      <c r="E122" s="80">
        <v>5005000</v>
      </c>
      <c r="F122" s="75">
        <f t="shared" si="6"/>
        <v>9295000</v>
      </c>
      <c r="G122" s="76"/>
      <c r="H122" s="4" t="s">
        <v>316</v>
      </c>
      <c r="I122" s="9" t="s">
        <v>328</v>
      </c>
    </row>
    <row r="123" spans="1:9" ht="72" customHeight="1" x14ac:dyDescent="0.2">
      <c r="A123" s="95">
        <v>115</v>
      </c>
      <c r="B123" s="175"/>
      <c r="C123" s="112" t="s">
        <v>242</v>
      </c>
      <c r="D123" s="86">
        <v>12500000</v>
      </c>
      <c r="E123" s="80">
        <v>5000000</v>
      </c>
      <c r="F123" s="75">
        <f t="shared" si="6"/>
        <v>7500000</v>
      </c>
      <c r="G123" s="76"/>
      <c r="H123" s="4" t="s">
        <v>316</v>
      </c>
      <c r="I123" s="9" t="s">
        <v>323</v>
      </c>
    </row>
    <row r="124" spans="1:9" ht="86.25" customHeight="1" x14ac:dyDescent="0.2">
      <c r="A124" s="95">
        <v>116</v>
      </c>
      <c r="B124" s="184"/>
      <c r="C124" s="124" t="s">
        <v>226</v>
      </c>
      <c r="D124" s="86">
        <v>8400000</v>
      </c>
      <c r="E124" s="80">
        <v>5980000</v>
      </c>
      <c r="F124" s="75">
        <f t="shared" si="6"/>
        <v>2420000</v>
      </c>
      <c r="G124" s="76"/>
      <c r="H124" s="4" t="s">
        <v>316</v>
      </c>
      <c r="I124" s="9" t="s">
        <v>328</v>
      </c>
    </row>
    <row r="125" spans="1:9" ht="74.25" customHeight="1" x14ac:dyDescent="0.2">
      <c r="A125" s="95">
        <v>117</v>
      </c>
      <c r="B125" s="107" t="s">
        <v>160</v>
      </c>
      <c r="C125" s="125" t="s">
        <v>295</v>
      </c>
      <c r="D125" s="86">
        <v>30000000</v>
      </c>
      <c r="E125" s="80">
        <v>9000000</v>
      </c>
      <c r="F125" s="75">
        <f t="shared" si="6"/>
        <v>21000000</v>
      </c>
      <c r="G125" s="76"/>
      <c r="H125" s="4" t="s">
        <v>315</v>
      </c>
      <c r="I125" s="9" t="s">
        <v>323</v>
      </c>
    </row>
    <row r="126" spans="1:9" ht="40.5" customHeight="1" x14ac:dyDescent="0.2">
      <c r="A126" s="95">
        <v>118</v>
      </c>
      <c r="B126" s="108" t="s">
        <v>136</v>
      </c>
      <c r="C126" s="132" t="s">
        <v>200</v>
      </c>
      <c r="D126" s="86">
        <v>56847250</v>
      </c>
      <c r="E126" s="72">
        <v>34108350</v>
      </c>
      <c r="F126" s="75">
        <f t="shared" si="6"/>
        <v>22738900</v>
      </c>
      <c r="G126" s="67"/>
      <c r="H126" s="4" t="s">
        <v>314</v>
      </c>
      <c r="I126" s="47" t="s">
        <v>328</v>
      </c>
    </row>
    <row r="127" spans="1:9" ht="74.25" customHeight="1" x14ac:dyDescent="0.2">
      <c r="A127" s="95">
        <v>119</v>
      </c>
      <c r="B127" s="109" t="s">
        <v>49</v>
      </c>
      <c r="C127" s="114" t="s">
        <v>218</v>
      </c>
      <c r="D127" s="86">
        <v>11098000</v>
      </c>
      <c r="E127" s="80">
        <v>3884300</v>
      </c>
      <c r="F127" s="75">
        <f t="shared" si="6"/>
        <v>7213700</v>
      </c>
      <c r="G127" s="76"/>
      <c r="H127" s="4" t="s">
        <v>315</v>
      </c>
      <c r="I127" s="47" t="s">
        <v>328</v>
      </c>
    </row>
    <row r="128" spans="1:9" ht="28.5" customHeight="1" x14ac:dyDescent="0.2">
      <c r="A128" s="95">
        <v>0</v>
      </c>
      <c r="B128" s="210" t="s">
        <v>332</v>
      </c>
      <c r="C128" s="211"/>
      <c r="D128" s="149">
        <f>SUM(D104:D127)</f>
        <v>1038980550</v>
      </c>
      <c r="E128" s="149">
        <f t="shared" ref="E128:G128" si="10">SUM(E104:E127)</f>
        <v>375533150</v>
      </c>
      <c r="F128" s="149">
        <f t="shared" si="10"/>
        <v>588247400</v>
      </c>
      <c r="G128" s="149">
        <f t="shared" si="10"/>
        <v>75200000</v>
      </c>
    </row>
    <row r="129" spans="1:9" ht="15" customHeight="1" x14ac:dyDescent="0.25">
      <c r="A129" s="67"/>
      <c r="B129" s="208" t="s">
        <v>331</v>
      </c>
      <c r="C129" s="209"/>
      <c r="D129" s="152">
        <f>D128+D102+D87+D39+D34+D24</f>
        <v>6360736077</v>
      </c>
      <c r="E129" s="152">
        <f t="shared" ref="E129:G129" si="11">E128+E102+E87+E39+E34+E24</f>
        <v>2660943478</v>
      </c>
      <c r="F129" s="152">
        <f t="shared" si="11"/>
        <v>3597189105</v>
      </c>
      <c r="G129" s="152">
        <f t="shared" si="11"/>
        <v>102603494</v>
      </c>
      <c r="H129" s="151"/>
      <c r="I129" s="67" t="s">
        <v>330</v>
      </c>
    </row>
    <row r="130" spans="1:9" ht="16.5" customHeight="1" x14ac:dyDescent="0.2">
      <c r="A130" s="141"/>
      <c r="B130" s="142"/>
      <c r="C130" s="67"/>
      <c r="D130" s="67"/>
      <c r="E130" s="67"/>
      <c r="F130" s="67"/>
      <c r="G130" s="67"/>
      <c r="H130" s="4"/>
      <c r="I130" s="67" t="s">
        <v>329</v>
      </c>
    </row>
    <row r="131" spans="1:9" ht="66" customHeight="1" x14ac:dyDescent="0.2">
      <c r="B131" s="88"/>
    </row>
    <row r="132" spans="1:9" ht="56.25" customHeight="1" x14ac:dyDescent="0.2"/>
    <row r="133" spans="1:9" ht="72" customHeight="1" x14ac:dyDescent="0.2"/>
    <row r="134" spans="1:9" ht="50.25" customHeight="1" x14ac:dyDescent="0.2"/>
    <row r="135" spans="1:9" ht="93.75" customHeight="1" x14ac:dyDescent="0.2"/>
    <row r="136" spans="1:9" ht="69.75" customHeight="1" x14ac:dyDescent="0.2"/>
    <row r="137" spans="1:9" ht="84.75" customHeight="1" x14ac:dyDescent="0.2"/>
    <row r="138" spans="1:9" ht="76.5" customHeight="1" x14ac:dyDescent="0.2"/>
    <row r="139" spans="1:9" ht="76.5" customHeight="1" x14ac:dyDescent="0.2"/>
    <row r="140" spans="1:9" ht="76.5" customHeight="1" x14ac:dyDescent="0.2"/>
    <row r="141" spans="1:9" ht="80.25" customHeight="1" x14ac:dyDescent="0.2"/>
    <row r="142" spans="1:9" ht="80.25" customHeight="1" x14ac:dyDescent="0.2"/>
    <row r="143" spans="1:9" ht="63.75" customHeight="1" x14ac:dyDescent="0.2"/>
    <row r="144" spans="1:9" ht="12.75" customHeight="1" x14ac:dyDescent="0.2"/>
    <row r="147" spans="9:9" ht="15.75" customHeight="1" x14ac:dyDescent="0.2"/>
    <row r="149" spans="9:9" x14ac:dyDescent="0.2">
      <c r="I149" s="66" t="s">
        <v>329</v>
      </c>
    </row>
    <row r="150" spans="9:9" x14ac:dyDescent="0.2">
      <c r="I150" s="66" t="s">
        <v>330</v>
      </c>
    </row>
  </sheetData>
  <mergeCells count="40">
    <mergeCell ref="B87:C87"/>
    <mergeCell ref="B102:C102"/>
    <mergeCell ref="B129:C129"/>
    <mergeCell ref="B128:C128"/>
    <mergeCell ref="B103:I103"/>
    <mergeCell ref="B118:B124"/>
    <mergeCell ref="B93:B95"/>
    <mergeCell ref="B104:B108"/>
    <mergeCell ref="B115:B117"/>
    <mergeCell ref="B113:B114"/>
    <mergeCell ref="B109:B111"/>
    <mergeCell ref="B89:B91"/>
    <mergeCell ref="B88:C88"/>
    <mergeCell ref="B1:G1"/>
    <mergeCell ref="B3:C3"/>
    <mergeCell ref="B25:C25"/>
    <mergeCell ref="B10:B11"/>
    <mergeCell ref="B16:B19"/>
    <mergeCell ref="B14:B15"/>
    <mergeCell ref="B35:B38"/>
    <mergeCell ref="B20:B21"/>
    <mergeCell ref="B4:B9"/>
    <mergeCell ref="B26:B33"/>
    <mergeCell ref="B34:C34"/>
    <mergeCell ref="B81:B82"/>
    <mergeCell ref="B83:B85"/>
    <mergeCell ref="B96:B97"/>
    <mergeCell ref="B39:C39"/>
    <mergeCell ref="B24:C24"/>
    <mergeCell ref="B40:G40"/>
    <mergeCell ref="B41:B46"/>
    <mergeCell ref="B77:B80"/>
    <mergeCell ref="B63:B66"/>
    <mergeCell ref="B60:B62"/>
    <mergeCell ref="B52:B55"/>
    <mergeCell ref="B56:B58"/>
    <mergeCell ref="B47:B50"/>
    <mergeCell ref="B67:B69"/>
    <mergeCell ref="B70:B74"/>
    <mergeCell ref="B75:B76"/>
  </mergeCells>
  <pageMargins left="0.19685039370078741" right="0.19685039370078741" top="0.19685039370078741" bottom="0.19685039370078741"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10" sqref="A10"/>
    </sheetView>
  </sheetViews>
  <sheetFormatPr defaultRowHeight="15" x14ac:dyDescent="0.25"/>
  <cols>
    <col min="1" max="1" width="37.5703125" customWidth="1"/>
    <col min="2" max="2" width="22.42578125" customWidth="1"/>
    <col min="3" max="3" width="24" customWidth="1"/>
    <col min="4" max="4" width="23.140625" customWidth="1"/>
    <col min="5" max="5" width="20.28515625" customWidth="1"/>
  </cols>
  <sheetData>
    <row r="1" spans="1:5" ht="62.25" customHeight="1" x14ac:dyDescent="0.25">
      <c r="A1" s="217" t="s">
        <v>339</v>
      </c>
      <c r="B1" s="218"/>
      <c r="C1" s="218"/>
      <c r="D1" s="218"/>
      <c r="E1" s="219"/>
    </row>
    <row r="2" spans="1:5" ht="66" x14ac:dyDescent="0.25">
      <c r="A2" s="156" t="s">
        <v>1</v>
      </c>
      <c r="B2" s="150" t="s">
        <v>192</v>
      </c>
      <c r="C2" s="150" t="s">
        <v>4</v>
      </c>
      <c r="D2" s="150" t="s">
        <v>5</v>
      </c>
      <c r="E2" s="156" t="s">
        <v>194</v>
      </c>
    </row>
    <row r="3" spans="1:5" ht="16.5" x14ac:dyDescent="0.25">
      <c r="A3" s="156" t="s">
        <v>333</v>
      </c>
      <c r="B3" s="157">
        <v>1560084355</v>
      </c>
      <c r="C3" s="157">
        <v>707411093</v>
      </c>
      <c r="D3" s="157">
        <v>828124742</v>
      </c>
      <c r="E3" s="157">
        <v>24548520</v>
      </c>
    </row>
    <row r="4" spans="1:5" ht="16.5" x14ac:dyDescent="0.25">
      <c r="A4" s="157" t="s">
        <v>334</v>
      </c>
      <c r="B4" s="157">
        <v>212717200</v>
      </c>
      <c r="C4" s="157">
        <v>86217100</v>
      </c>
      <c r="D4" s="157">
        <v>126500100</v>
      </c>
      <c r="E4" s="157"/>
    </row>
    <row r="5" spans="1:5" ht="16.5" x14ac:dyDescent="0.25">
      <c r="A5" s="157" t="s">
        <v>338</v>
      </c>
      <c r="B5" s="157">
        <v>103880000</v>
      </c>
      <c r="C5" s="157">
        <v>47128750</v>
      </c>
      <c r="D5" s="157">
        <v>56751250</v>
      </c>
      <c r="E5" s="15"/>
    </row>
    <row r="6" spans="1:5" ht="16.5" x14ac:dyDescent="0.25">
      <c r="A6" s="156" t="s">
        <v>336</v>
      </c>
      <c r="B6" s="157">
        <v>2580861302</v>
      </c>
      <c r="C6" s="157">
        <v>995220980</v>
      </c>
      <c r="D6" s="157">
        <v>1585640322</v>
      </c>
      <c r="E6" s="15"/>
    </row>
    <row r="7" spans="1:5" ht="16.5" x14ac:dyDescent="0.25">
      <c r="A7" s="156" t="s">
        <v>337</v>
      </c>
      <c r="B7" s="157">
        <v>864212670</v>
      </c>
      <c r="C7" s="157">
        <v>449432405</v>
      </c>
      <c r="D7" s="157">
        <v>411925291</v>
      </c>
      <c r="E7" s="157">
        <v>2854974</v>
      </c>
    </row>
    <row r="8" spans="1:5" ht="16.5" x14ac:dyDescent="0.25">
      <c r="A8" s="156" t="s">
        <v>332</v>
      </c>
      <c r="B8" s="157">
        <v>1038980550</v>
      </c>
      <c r="C8" s="157">
        <v>375533150</v>
      </c>
      <c r="D8" s="157">
        <v>588247400</v>
      </c>
      <c r="E8" s="157">
        <v>75200000</v>
      </c>
    </row>
    <row r="9" spans="1:5" ht="16.5" x14ac:dyDescent="0.25">
      <c r="A9" s="158" t="s">
        <v>331</v>
      </c>
      <c r="B9" s="153">
        <f>SUM(B3:B8)</f>
        <v>6360736077</v>
      </c>
      <c r="C9" s="153">
        <f t="shared" ref="C9:E9" si="0">SUM(C3:C8)</f>
        <v>2660943478</v>
      </c>
      <c r="D9" s="153">
        <f t="shared" si="0"/>
        <v>3597189105</v>
      </c>
      <c r="E9" s="153">
        <f t="shared" si="0"/>
        <v>102603494</v>
      </c>
    </row>
    <row r="10" spans="1:5" ht="33" x14ac:dyDescent="0.25">
      <c r="A10" s="160" t="s">
        <v>340</v>
      </c>
      <c r="B10" s="159">
        <v>115</v>
      </c>
      <c r="C10" s="15"/>
      <c r="D10" s="15"/>
      <c r="E10" s="15"/>
    </row>
  </sheetData>
  <mergeCells count="1">
    <mergeCell ref="A1:E1"/>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Hayter1</vt:lpstr>
      <vt:lpstr>Hayter2</vt:lpstr>
      <vt:lpstr>Hayter3</vt:lpstr>
      <vt:lpstr>Hayter4</vt:lpstr>
      <vt:lpstr>Ընդամենը</vt:lpstr>
      <vt:lpstr>Лист1</vt:lpstr>
      <vt:lpstr>Hayter3!_GoBack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2022-11-23T05:42:00Z</dcterms:modified>
</cp:coreProperties>
</file>