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Գործառնական" sheetId="1" r:id="rId1"/>
    <sheet name="Sevan" sheetId="3" state="hidden" r:id="rId2"/>
    <sheet name="Տնտեսագիտական" sheetId="2" r:id="rId3"/>
    <sheet name="Gavar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F23" i="4"/>
  <c r="D49" i="4"/>
  <c r="C49" i="4"/>
  <c r="D41" i="4"/>
  <c r="C41" i="4"/>
  <c r="N9" i="3" l="1"/>
  <c r="K16" i="3" l="1"/>
  <c r="E22" i="4"/>
  <c r="E23" i="4" s="1"/>
  <c r="D22" i="4"/>
  <c r="C22" i="4"/>
  <c r="C23" i="4" s="1"/>
  <c r="E21" i="4"/>
  <c r="D21" i="4"/>
  <c r="D23" i="4" s="1"/>
  <c r="C21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L8" i="4"/>
  <c r="K8" i="4"/>
  <c r="J8" i="4"/>
  <c r="I8" i="4"/>
  <c r="H8" i="4"/>
  <c r="G8" i="4"/>
  <c r="F8" i="4"/>
  <c r="E8" i="4"/>
  <c r="D8" i="4"/>
  <c r="C8" i="4"/>
  <c r="E21" i="3" l="1"/>
  <c r="E22" i="3" s="1"/>
  <c r="E20" i="3"/>
  <c r="D21" i="3"/>
  <c r="D20" i="3"/>
  <c r="C21" i="3"/>
  <c r="C20" i="3"/>
  <c r="L17" i="3"/>
  <c r="D17" i="3"/>
  <c r="E17" i="3"/>
  <c r="F17" i="3"/>
  <c r="G17" i="3"/>
  <c r="H17" i="3"/>
  <c r="I17" i="3"/>
  <c r="J17" i="3"/>
  <c r="K17" i="3"/>
  <c r="M17" i="3"/>
  <c r="N17" i="3"/>
  <c r="O17" i="3"/>
  <c r="C17" i="3"/>
  <c r="D22" i="3" l="1"/>
  <c r="C22" i="3"/>
  <c r="L8" i="3" l="1"/>
  <c r="K8" i="3"/>
  <c r="J8" i="3"/>
  <c r="I8" i="3"/>
  <c r="H8" i="3"/>
  <c r="G8" i="3"/>
  <c r="F8" i="3"/>
  <c r="E8" i="3"/>
  <c r="D8" i="3"/>
  <c r="C8" i="3"/>
  <c r="DJ10" i="1" l="1"/>
  <c r="DK10" i="1"/>
  <c r="J87" i="2" l="1"/>
  <c r="W17" i="2" l="1"/>
  <c r="R16" i="1"/>
  <c r="AR69" i="2" l="1"/>
  <c r="AQ69" i="2"/>
  <c r="H69" i="2"/>
  <c r="G69" i="2"/>
  <c r="F69" i="2"/>
  <c r="E69" i="2"/>
  <c r="AR68" i="2"/>
  <c r="AQ68" i="2"/>
  <c r="H68" i="2"/>
  <c r="G68" i="2"/>
  <c r="F68" i="2"/>
  <c r="E68" i="2"/>
  <c r="AR24" i="2"/>
  <c r="AQ24" i="2"/>
  <c r="H24" i="2"/>
  <c r="G24" i="2"/>
  <c r="F24" i="2"/>
  <c r="E24" i="2"/>
  <c r="AR45" i="2"/>
  <c r="AQ45" i="2"/>
  <c r="H45" i="2"/>
  <c r="G45" i="2"/>
  <c r="F45" i="2"/>
  <c r="E45" i="2"/>
  <c r="AR59" i="2"/>
  <c r="AQ59" i="2"/>
  <c r="H59" i="2"/>
  <c r="G59" i="2"/>
  <c r="F59" i="2"/>
  <c r="E59" i="2"/>
  <c r="AR50" i="2"/>
  <c r="AQ50" i="2"/>
  <c r="H50" i="2"/>
  <c r="G50" i="2"/>
  <c r="F50" i="2"/>
  <c r="E50" i="2"/>
  <c r="AR47" i="2"/>
  <c r="AQ47" i="2"/>
  <c r="H47" i="2"/>
  <c r="G47" i="2"/>
  <c r="F47" i="2"/>
  <c r="E47" i="2"/>
  <c r="AR17" i="2"/>
  <c r="AQ17" i="2"/>
  <c r="H17" i="2"/>
  <c r="G17" i="2"/>
  <c r="F17" i="2"/>
  <c r="E17" i="2"/>
  <c r="AR55" i="2"/>
  <c r="AQ55" i="2"/>
  <c r="H55" i="2"/>
  <c r="G55" i="2"/>
  <c r="F55" i="2"/>
  <c r="E55" i="2"/>
  <c r="AR63" i="2"/>
  <c r="AQ63" i="2"/>
  <c r="H63" i="2"/>
  <c r="G63" i="2"/>
  <c r="F63" i="2"/>
  <c r="E63" i="2"/>
  <c r="AR34" i="2"/>
  <c r="AQ34" i="2"/>
  <c r="H34" i="2"/>
  <c r="G34" i="2"/>
  <c r="F34" i="2"/>
  <c r="E34" i="2"/>
  <c r="AR58" i="2"/>
  <c r="AQ58" i="2"/>
  <c r="H58" i="2"/>
  <c r="G58" i="2"/>
  <c r="F58" i="2"/>
  <c r="E58" i="2"/>
  <c r="AR39" i="2"/>
  <c r="AQ39" i="2"/>
  <c r="H39" i="2"/>
  <c r="G39" i="2"/>
  <c r="F39" i="2"/>
  <c r="E39" i="2"/>
  <c r="AR37" i="2"/>
  <c r="AQ37" i="2"/>
  <c r="H37" i="2"/>
  <c r="G37" i="2"/>
  <c r="F37" i="2"/>
  <c r="E37" i="2"/>
  <c r="AR60" i="2"/>
  <c r="AQ60" i="2"/>
  <c r="H60" i="2"/>
  <c r="G60" i="2"/>
  <c r="F60" i="2"/>
  <c r="E60" i="2"/>
  <c r="AR16" i="2"/>
  <c r="AQ16" i="2"/>
  <c r="H16" i="2"/>
  <c r="G16" i="2"/>
  <c r="F16" i="2"/>
  <c r="E16" i="2"/>
  <c r="AR48" i="2"/>
  <c r="AQ48" i="2"/>
  <c r="H48" i="2"/>
  <c r="G48" i="2"/>
  <c r="F48" i="2"/>
  <c r="E48" i="2"/>
  <c r="AR22" i="2"/>
  <c r="AQ22" i="2"/>
  <c r="H22" i="2"/>
  <c r="G22" i="2"/>
  <c r="F22" i="2"/>
  <c r="E22" i="2"/>
  <c r="AR20" i="2"/>
  <c r="AQ20" i="2"/>
  <c r="H20" i="2"/>
  <c r="G20" i="2"/>
  <c r="F20" i="2"/>
  <c r="E20" i="2"/>
  <c r="AR42" i="2"/>
  <c r="AQ42" i="2"/>
  <c r="H42" i="2"/>
  <c r="G42" i="2"/>
  <c r="F42" i="2"/>
  <c r="E42" i="2"/>
  <c r="AR53" i="2"/>
  <c r="AQ53" i="2"/>
  <c r="H53" i="2"/>
  <c r="G53" i="2"/>
  <c r="F53" i="2"/>
  <c r="E53" i="2"/>
  <c r="AR29" i="2"/>
  <c r="AQ29" i="2"/>
  <c r="H29" i="2"/>
  <c r="G29" i="2"/>
  <c r="F29" i="2"/>
  <c r="E29" i="2"/>
  <c r="AR32" i="2"/>
  <c r="AQ32" i="2"/>
  <c r="H32" i="2"/>
  <c r="G32" i="2"/>
  <c r="F32" i="2"/>
  <c r="E32" i="2"/>
  <c r="AR13" i="2"/>
  <c r="AQ13" i="2"/>
  <c r="H13" i="2"/>
  <c r="G13" i="2"/>
  <c r="F13" i="2"/>
  <c r="E13" i="2"/>
  <c r="AR51" i="2"/>
  <c r="AQ51" i="2"/>
  <c r="H51" i="2"/>
  <c r="G51" i="2"/>
  <c r="F51" i="2"/>
  <c r="E51" i="2"/>
  <c r="AR25" i="2"/>
  <c r="AQ25" i="2"/>
  <c r="H25" i="2"/>
  <c r="G25" i="2"/>
  <c r="F25" i="2"/>
  <c r="E25" i="2"/>
  <c r="AR36" i="2"/>
  <c r="AQ36" i="2"/>
  <c r="H36" i="2"/>
  <c r="G36" i="2"/>
  <c r="F36" i="2"/>
  <c r="E36" i="2"/>
  <c r="AR65" i="2"/>
  <c r="AQ65" i="2"/>
  <c r="H65" i="2"/>
  <c r="G65" i="2"/>
  <c r="F65" i="2"/>
  <c r="E65" i="2"/>
  <c r="AR64" i="2"/>
  <c r="AQ64" i="2"/>
  <c r="H64" i="2"/>
  <c r="G64" i="2"/>
  <c r="F64" i="2"/>
  <c r="E64" i="2"/>
  <c r="AR28" i="2"/>
  <c r="AQ28" i="2"/>
  <c r="H28" i="2"/>
  <c r="G28" i="2"/>
  <c r="F28" i="2"/>
  <c r="E28" i="2"/>
  <c r="AR41" i="2"/>
  <c r="AQ41" i="2"/>
  <c r="H41" i="2"/>
  <c r="G41" i="2"/>
  <c r="F41" i="2"/>
  <c r="E41" i="2"/>
  <c r="AR18" i="2"/>
  <c r="AQ18" i="2"/>
  <c r="H18" i="2"/>
  <c r="G18" i="2"/>
  <c r="F18" i="2"/>
  <c r="E18" i="2"/>
  <c r="AR19" i="2"/>
  <c r="AQ19" i="2"/>
  <c r="H19" i="2"/>
  <c r="G19" i="2"/>
  <c r="F19" i="2"/>
  <c r="E19" i="2"/>
  <c r="AR27" i="2"/>
  <c r="AQ27" i="2"/>
  <c r="H27" i="2"/>
  <c r="G27" i="2"/>
  <c r="F27" i="2"/>
  <c r="E27" i="2"/>
  <c r="AR14" i="2"/>
  <c r="AQ14" i="2"/>
  <c r="H14" i="2"/>
  <c r="G14" i="2"/>
  <c r="F14" i="2"/>
  <c r="E14" i="2"/>
  <c r="AR66" i="2"/>
  <c r="AQ66" i="2"/>
  <c r="H66" i="2"/>
  <c r="G66" i="2"/>
  <c r="F66" i="2"/>
  <c r="E66" i="2"/>
  <c r="AR56" i="2"/>
  <c r="AQ56" i="2"/>
  <c r="H56" i="2"/>
  <c r="G56" i="2"/>
  <c r="F56" i="2"/>
  <c r="E56" i="2"/>
  <c r="AR35" i="2"/>
  <c r="AQ35" i="2"/>
  <c r="H35" i="2"/>
  <c r="G35" i="2"/>
  <c r="F35" i="2"/>
  <c r="E35" i="2"/>
  <c r="AR54" i="2"/>
  <c r="AQ54" i="2"/>
  <c r="H54" i="2"/>
  <c r="G54" i="2"/>
  <c r="F54" i="2"/>
  <c r="E54" i="2"/>
  <c r="AR67" i="2"/>
  <c r="AQ67" i="2"/>
  <c r="H67" i="2"/>
  <c r="G67" i="2"/>
  <c r="F67" i="2"/>
  <c r="E67" i="2"/>
  <c r="AR44" i="2"/>
  <c r="AQ44" i="2"/>
  <c r="H44" i="2"/>
  <c r="G44" i="2"/>
  <c r="F44" i="2"/>
  <c r="E44" i="2"/>
  <c r="AR52" i="2"/>
  <c r="AQ52" i="2"/>
  <c r="H52" i="2"/>
  <c r="G52" i="2"/>
  <c r="F52" i="2"/>
  <c r="E52" i="2"/>
  <c r="AR62" i="2"/>
  <c r="AQ62" i="2"/>
  <c r="H62" i="2"/>
  <c r="G62" i="2"/>
  <c r="F62" i="2"/>
  <c r="E62" i="2"/>
  <c r="AR49" i="2"/>
  <c r="AQ49" i="2"/>
  <c r="H49" i="2"/>
  <c r="G49" i="2"/>
  <c r="F49" i="2"/>
  <c r="E49" i="2"/>
  <c r="AR21" i="2"/>
  <c r="AQ21" i="2"/>
  <c r="H21" i="2"/>
  <c r="G21" i="2"/>
  <c r="F21" i="2"/>
  <c r="E21" i="2"/>
  <c r="AR31" i="2"/>
  <c r="AQ31" i="2"/>
  <c r="H31" i="2"/>
  <c r="G31" i="2"/>
  <c r="F31" i="2"/>
  <c r="E31" i="2"/>
  <c r="AR61" i="2"/>
  <c r="AQ61" i="2"/>
  <c r="H61" i="2"/>
  <c r="G61" i="2"/>
  <c r="F61" i="2"/>
  <c r="E61" i="2"/>
  <c r="AR12" i="2"/>
  <c r="AQ12" i="2"/>
  <c r="H12" i="2"/>
  <c r="G12" i="2"/>
  <c r="F12" i="2"/>
  <c r="E12" i="2"/>
  <c r="AR33" i="2"/>
  <c r="AQ33" i="2"/>
  <c r="H33" i="2"/>
  <c r="G33" i="2"/>
  <c r="F33" i="2"/>
  <c r="E33" i="2"/>
  <c r="AR30" i="2"/>
  <c r="AQ30" i="2"/>
  <c r="H30" i="2"/>
  <c r="G30" i="2"/>
  <c r="F30" i="2"/>
  <c r="E30" i="2"/>
  <c r="AR43" i="2"/>
  <c r="AQ43" i="2"/>
  <c r="H43" i="2"/>
  <c r="G43" i="2"/>
  <c r="F43" i="2"/>
  <c r="E43" i="2"/>
  <c r="AR46" i="2"/>
  <c r="AQ46" i="2"/>
  <c r="H46" i="2"/>
  <c r="G46" i="2"/>
  <c r="F46" i="2"/>
  <c r="E46" i="2"/>
  <c r="AR23" i="2"/>
  <c r="AQ23" i="2"/>
  <c r="H23" i="2"/>
  <c r="G23" i="2"/>
  <c r="F23" i="2"/>
  <c r="E23" i="2"/>
  <c r="AR15" i="2"/>
  <c r="AQ15" i="2"/>
  <c r="H15" i="2"/>
  <c r="G15" i="2"/>
  <c r="F15" i="2"/>
  <c r="E15" i="2"/>
  <c r="AR11" i="2"/>
  <c r="AQ11" i="2"/>
  <c r="H11" i="2"/>
  <c r="G11" i="2"/>
  <c r="F11" i="2"/>
  <c r="E11" i="2"/>
  <c r="AR57" i="2"/>
  <c r="AQ57" i="2"/>
  <c r="H57" i="2"/>
  <c r="G57" i="2"/>
  <c r="F57" i="2"/>
  <c r="E57" i="2"/>
  <c r="AR40" i="2"/>
  <c r="AQ40" i="2"/>
  <c r="H40" i="2"/>
  <c r="G40" i="2"/>
  <c r="F40" i="2"/>
  <c r="E40" i="2"/>
  <c r="AR38" i="2"/>
  <c r="AQ38" i="2"/>
  <c r="H38" i="2"/>
  <c r="G38" i="2"/>
  <c r="F38" i="2"/>
  <c r="E38" i="2"/>
  <c r="AR26" i="2"/>
  <c r="AQ26" i="2"/>
  <c r="H26" i="2"/>
  <c r="G26" i="2"/>
  <c r="F26" i="2"/>
  <c r="E26" i="2"/>
  <c r="DK69" i="1"/>
  <c r="DJ69" i="1"/>
  <c r="I69" i="1"/>
  <c r="H69" i="1"/>
  <c r="G69" i="1"/>
  <c r="F69" i="1"/>
  <c r="DK68" i="1"/>
  <c r="DJ68" i="1"/>
  <c r="I68" i="1"/>
  <c r="H68" i="1"/>
  <c r="G68" i="1"/>
  <c r="F68" i="1"/>
  <c r="DK67" i="1"/>
  <c r="DJ67" i="1"/>
  <c r="I67" i="1"/>
  <c r="H67" i="1"/>
  <c r="G67" i="1"/>
  <c r="F67" i="1"/>
  <c r="DK23" i="1"/>
  <c r="DJ23" i="1"/>
  <c r="I23" i="1"/>
  <c r="H23" i="1"/>
  <c r="G23" i="1"/>
  <c r="F23" i="1"/>
  <c r="DK44" i="1"/>
  <c r="DJ44" i="1"/>
  <c r="I44" i="1"/>
  <c r="H44" i="1"/>
  <c r="G44" i="1"/>
  <c r="F44" i="1"/>
  <c r="DK58" i="1"/>
  <c r="DJ58" i="1"/>
  <c r="I58" i="1"/>
  <c r="H58" i="1"/>
  <c r="G58" i="1"/>
  <c r="F58" i="1"/>
  <c r="DK49" i="1"/>
  <c r="DJ49" i="1"/>
  <c r="I49" i="1"/>
  <c r="H49" i="1"/>
  <c r="G49" i="1"/>
  <c r="F49" i="1"/>
  <c r="DK46" i="1"/>
  <c r="DJ46" i="1"/>
  <c r="I46" i="1"/>
  <c r="H46" i="1"/>
  <c r="G46" i="1"/>
  <c r="F46" i="1"/>
  <c r="DK16" i="1"/>
  <c r="I16" i="1"/>
  <c r="H16" i="1"/>
  <c r="G16" i="1"/>
  <c r="F16" i="1"/>
  <c r="DK54" i="1"/>
  <c r="DJ54" i="1"/>
  <c r="I54" i="1"/>
  <c r="H54" i="1"/>
  <c r="G54" i="1"/>
  <c r="F54" i="1"/>
  <c r="DK62" i="1"/>
  <c r="DJ62" i="1"/>
  <c r="I62" i="1"/>
  <c r="H62" i="1"/>
  <c r="G62" i="1"/>
  <c r="F62" i="1"/>
  <c r="DK33" i="1"/>
  <c r="DJ33" i="1"/>
  <c r="I33" i="1"/>
  <c r="H33" i="1"/>
  <c r="G33" i="1"/>
  <c r="F33" i="1"/>
  <c r="DK57" i="1"/>
  <c r="DJ57" i="1"/>
  <c r="I57" i="1"/>
  <c r="H57" i="1"/>
  <c r="G57" i="1"/>
  <c r="F57" i="1"/>
  <c r="DK38" i="1"/>
  <c r="DJ38" i="1"/>
  <c r="I38" i="1"/>
  <c r="H38" i="1"/>
  <c r="G38" i="1"/>
  <c r="F38" i="1"/>
  <c r="DK36" i="1"/>
  <c r="DJ36" i="1"/>
  <c r="I36" i="1"/>
  <c r="H36" i="1"/>
  <c r="G36" i="1"/>
  <c r="F36" i="1"/>
  <c r="DK59" i="1"/>
  <c r="DJ59" i="1"/>
  <c r="I59" i="1"/>
  <c r="H59" i="1"/>
  <c r="G59" i="1"/>
  <c r="F59" i="1"/>
  <c r="DK15" i="1"/>
  <c r="DJ15" i="1"/>
  <c r="I15" i="1"/>
  <c r="H15" i="1"/>
  <c r="G15" i="1"/>
  <c r="F15" i="1"/>
  <c r="DK47" i="1"/>
  <c r="DJ47" i="1"/>
  <c r="I47" i="1"/>
  <c r="H47" i="1"/>
  <c r="G47" i="1"/>
  <c r="F47" i="1"/>
  <c r="DK21" i="1"/>
  <c r="DJ21" i="1"/>
  <c r="I21" i="1"/>
  <c r="H21" i="1"/>
  <c r="G21" i="1"/>
  <c r="F21" i="1"/>
  <c r="DK19" i="1"/>
  <c r="DJ19" i="1"/>
  <c r="I19" i="1"/>
  <c r="H19" i="1"/>
  <c r="G19" i="1"/>
  <c r="F19" i="1"/>
  <c r="DK41" i="1"/>
  <c r="DJ41" i="1"/>
  <c r="I41" i="1"/>
  <c r="H41" i="1"/>
  <c r="G41" i="1"/>
  <c r="F41" i="1"/>
  <c r="DK52" i="1"/>
  <c r="DJ52" i="1"/>
  <c r="I52" i="1"/>
  <c r="H52" i="1"/>
  <c r="G52" i="1"/>
  <c r="F52" i="1"/>
  <c r="DK28" i="1"/>
  <c r="DJ28" i="1"/>
  <c r="I28" i="1"/>
  <c r="H28" i="1"/>
  <c r="G28" i="1"/>
  <c r="F28" i="1"/>
  <c r="DK31" i="1"/>
  <c r="DJ31" i="1"/>
  <c r="I31" i="1"/>
  <c r="H31" i="1"/>
  <c r="G31" i="1"/>
  <c r="F31" i="1"/>
  <c r="DK12" i="1"/>
  <c r="DJ12" i="1"/>
  <c r="I12" i="1"/>
  <c r="H12" i="1"/>
  <c r="G12" i="1"/>
  <c r="F12" i="1"/>
  <c r="DK50" i="1"/>
  <c r="DJ50" i="1"/>
  <c r="I50" i="1"/>
  <c r="H50" i="1"/>
  <c r="G50" i="1"/>
  <c r="F50" i="1"/>
  <c r="DK24" i="1"/>
  <c r="DJ24" i="1"/>
  <c r="I24" i="1"/>
  <c r="H24" i="1"/>
  <c r="G24" i="1"/>
  <c r="F24" i="1"/>
  <c r="DK35" i="1"/>
  <c r="DJ35" i="1"/>
  <c r="I35" i="1"/>
  <c r="H35" i="1"/>
  <c r="G35" i="1"/>
  <c r="F35" i="1"/>
  <c r="DK64" i="1"/>
  <c r="DJ64" i="1"/>
  <c r="I64" i="1"/>
  <c r="H64" i="1"/>
  <c r="G64" i="1"/>
  <c r="F64" i="1"/>
  <c r="DK63" i="1"/>
  <c r="DJ63" i="1"/>
  <c r="I63" i="1"/>
  <c r="H63" i="1"/>
  <c r="G63" i="1"/>
  <c r="F63" i="1"/>
  <c r="DK27" i="1"/>
  <c r="DJ27" i="1"/>
  <c r="I27" i="1"/>
  <c r="H27" i="1"/>
  <c r="G27" i="1"/>
  <c r="F27" i="1"/>
  <c r="DK40" i="1"/>
  <c r="DJ40" i="1"/>
  <c r="I40" i="1"/>
  <c r="H40" i="1"/>
  <c r="G40" i="1"/>
  <c r="F40" i="1"/>
  <c r="DK17" i="1"/>
  <c r="DJ17" i="1"/>
  <c r="I17" i="1"/>
  <c r="H17" i="1"/>
  <c r="G17" i="1"/>
  <c r="F17" i="1"/>
  <c r="DK18" i="1"/>
  <c r="DJ18" i="1"/>
  <c r="I18" i="1"/>
  <c r="H18" i="1"/>
  <c r="G18" i="1"/>
  <c r="F18" i="1"/>
  <c r="DK26" i="1"/>
  <c r="DJ26" i="1"/>
  <c r="I26" i="1"/>
  <c r="H26" i="1"/>
  <c r="G26" i="1"/>
  <c r="F26" i="1"/>
  <c r="DK13" i="1"/>
  <c r="DJ13" i="1"/>
  <c r="I13" i="1"/>
  <c r="H13" i="1"/>
  <c r="G13" i="1"/>
  <c r="F13" i="1"/>
  <c r="DK65" i="1"/>
  <c r="DJ65" i="1"/>
  <c r="I65" i="1"/>
  <c r="H65" i="1"/>
  <c r="G65" i="1"/>
  <c r="F65" i="1"/>
  <c r="DK55" i="1"/>
  <c r="DJ55" i="1"/>
  <c r="I55" i="1"/>
  <c r="H55" i="1"/>
  <c r="G55" i="1"/>
  <c r="F55" i="1"/>
  <c r="DK34" i="1"/>
  <c r="DJ34" i="1"/>
  <c r="I34" i="1"/>
  <c r="H34" i="1"/>
  <c r="G34" i="1"/>
  <c r="F34" i="1"/>
  <c r="DK53" i="1"/>
  <c r="DJ53" i="1"/>
  <c r="I53" i="1"/>
  <c r="H53" i="1"/>
  <c r="G53" i="1"/>
  <c r="F53" i="1"/>
  <c r="DK66" i="1"/>
  <c r="DJ66" i="1"/>
  <c r="I66" i="1"/>
  <c r="H66" i="1"/>
  <c r="G66" i="1"/>
  <c r="F66" i="1"/>
  <c r="DK43" i="1"/>
  <c r="DJ43" i="1"/>
  <c r="I43" i="1"/>
  <c r="H43" i="1"/>
  <c r="G43" i="1"/>
  <c r="F43" i="1"/>
  <c r="DK51" i="1"/>
  <c r="DJ51" i="1"/>
  <c r="I51" i="1"/>
  <c r="H51" i="1"/>
  <c r="G51" i="1"/>
  <c r="F51" i="1"/>
  <c r="DK61" i="1"/>
  <c r="DJ61" i="1"/>
  <c r="I61" i="1"/>
  <c r="H61" i="1"/>
  <c r="G61" i="1"/>
  <c r="F61" i="1"/>
  <c r="DK48" i="1"/>
  <c r="DJ48" i="1"/>
  <c r="I48" i="1"/>
  <c r="H48" i="1"/>
  <c r="G48" i="1"/>
  <c r="F48" i="1"/>
  <c r="DK20" i="1"/>
  <c r="DJ20" i="1"/>
  <c r="I20" i="1"/>
  <c r="H20" i="1"/>
  <c r="G20" i="1"/>
  <c r="F20" i="1"/>
  <c r="DK30" i="1"/>
  <c r="DJ30" i="1"/>
  <c r="I30" i="1"/>
  <c r="H30" i="1"/>
  <c r="G30" i="1"/>
  <c r="F30" i="1"/>
  <c r="DK60" i="1"/>
  <c r="DJ60" i="1"/>
  <c r="I60" i="1"/>
  <c r="H60" i="1"/>
  <c r="G60" i="1"/>
  <c r="F60" i="1"/>
  <c r="DK11" i="1"/>
  <c r="DJ11" i="1"/>
  <c r="I11" i="1"/>
  <c r="H11" i="1"/>
  <c r="G11" i="1"/>
  <c r="F11" i="1"/>
  <c r="DK32" i="1"/>
  <c r="DJ32" i="1"/>
  <c r="I32" i="1"/>
  <c r="H32" i="1"/>
  <c r="G32" i="1"/>
  <c r="F32" i="1"/>
  <c r="DK29" i="1"/>
  <c r="DJ29" i="1"/>
  <c r="I29" i="1"/>
  <c r="H29" i="1"/>
  <c r="G29" i="1"/>
  <c r="F29" i="1"/>
  <c r="DK42" i="1"/>
  <c r="DJ42" i="1"/>
  <c r="I42" i="1"/>
  <c r="H42" i="1"/>
  <c r="G42" i="1"/>
  <c r="F42" i="1"/>
  <c r="DK45" i="1"/>
  <c r="DJ45" i="1"/>
  <c r="I45" i="1"/>
  <c r="H45" i="1"/>
  <c r="G45" i="1"/>
  <c r="F45" i="1"/>
  <c r="DK22" i="1"/>
  <c r="DJ22" i="1"/>
  <c r="I22" i="1"/>
  <c r="H22" i="1"/>
  <c r="G22" i="1"/>
  <c r="F22" i="1"/>
  <c r="DK14" i="1"/>
  <c r="DJ14" i="1"/>
  <c r="I14" i="1"/>
  <c r="H14" i="1"/>
  <c r="G14" i="1"/>
  <c r="F14" i="1"/>
  <c r="I10" i="1"/>
  <c r="H10" i="1"/>
  <c r="G10" i="1"/>
  <c r="F10" i="1"/>
  <c r="DK56" i="1"/>
  <c r="DJ56" i="1"/>
  <c r="I56" i="1"/>
  <c r="H56" i="1"/>
  <c r="G56" i="1"/>
  <c r="F56" i="1"/>
  <c r="DK39" i="1"/>
  <c r="DJ39" i="1"/>
  <c r="I39" i="1"/>
  <c r="H39" i="1"/>
  <c r="G39" i="1"/>
  <c r="F39" i="1"/>
  <c r="DK37" i="1"/>
  <c r="DJ37" i="1"/>
  <c r="I37" i="1"/>
  <c r="H37" i="1"/>
  <c r="G37" i="1"/>
  <c r="F37" i="1"/>
  <c r="DK25" i="1"/>
  <c r="DJ25" i="1"/>
  <c r="I25" i="1"/>
  <c r="H25" i="1"/>
  <c r="G25" i="1"/>
  <c r="F25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51" i="2" l="1"/>
  <c r="C42" i="2"/>
  <c r="C34" i="2"/>
  <c r="C68" i="2"/>
  <c r="D23" i="2"/>
  <c r="D43" i="2"/>
  <c r="D33" i="2"/>
  <c r="D12" i="2"/>
  <c r="D31" i="2"/>
  <c r="D49" i="2"/>
  <c r="D52" i="2"/>
  <c r="D67" i="2"/>
  <c r="D56" i="2"/>
  <c r="D14" i="2"/>
  <c r="D19" i="2"/>
  <c r="D41" i="2"/>
  <c r="D64" i="2"/>
  <c r="D37" i="2"/>
  <c r="D32" i="2"/>
  <c r="D53" i="2"/>
  <c r="D48" i="2"/>
  <c r="C60" i="2"/>
  <c r="C47" i="2"/>
  <c r="C50" i="2"/>
  <c r="D69" i="2"/>
  <c r="C23" i="2"/>
  <c r="C43" i="2"/>
  <c r="C33" i="2"/>
  <c r="C12" i="2"/>
  <c r="C31" i="2"/>
  <c r="C49" i="2"/>
  <c r="C52" i="2"/>
  <c r="C67" i="2"/>
  <c r="C56" i="2"/>
  <c r="C14" i="2"/>
  <c r="C19" i="2"/>
  <c r="C41" i="2"/>
  <c r="C64" i="2"/>
  <c r="C65" i="2"/>
  <c r="C13" i="2"/>
  <c r="C32" i="2"/>
  <c r="C29" i="2"/>
  <c r="D55" i="2"/>
  <c r="C38" i="2"/>
  <c r="C57" i="2"/>
  <c r="C36" i="2"/>
  <c r="D13" i="2"/>
  <c r="C20" i="2"/>
  <c r="C22" i="2"/>
  <c r="C39" i="2"/>
  <c r="D63" i="2"/>
  <c r="C59" i="2"/>
  <c r="D38" i="2"/>
  <c r="D57" i="2"/>
  <c r="D36" i="2"/>
  <c r="C53" i="2"/>
  <c r="D22" i="2"/>
  <c r="D39" i="2"/>
  <c r="C55" i="2"/>
  <c r="C17" i="2"/>
  <c r="D50" i="2"/>
  <c r="D45" i="2"/>
  <c r="C25" i="2"/>
  <c r="D51" i="2"/>
  <c r="C48" i="2"/>
  <c r="D16" i="2"/>
  <c r="C37" i="2"/>
  <c r="D47" i="2"/>
  <c r="C45" i="2"/>
  <c r="D24" i="2"/>
  <c r="C26" i="2"/>
  <c r="C40" i="2"/>
  <c r="C11" i="2"/>
  <c r="C15" i="2"/>
  <c r="C46" i="2"/>
  <c r="C30" i="2"/>
  <c r="C61" i="2"/>
  <c r="C21" i="2"/>
  <c r="C62" i="2"/>
  <c r="C44" i="2"/>
  <c r="C54" i="2"/>
  <c r="C35" i="2"/>
  <c r="C66" i="2"/>
  <c r="C27" i="2"/>
  <c r="C18" i="2"/>
  <c r="C28" i="2"/>
  <c r="D65" i="2"/>
  <c r="D20" i="2"/>
  <c r="C58" i="2"/>
  <c r="C63" i="2"/>
  <c r="C69" i="2"/>
  <c r="D26" i="2"/>
  <c r="D40" i="2"/>
  <c r="D11" i="2"/>
  <c r="D15" i="2"/>
  <c r="D46" i="2"/>
  <c r="D30" i="2"/>
  <c r="D61" i="2"/>
  <c r="D21" i="2"/>
  <c r="D62" i="2"/>
  <c r="D44" i="2"/>
  <c r="D54" i="2"/>
  <c r="D35" i="2"/>
  <c r="D66" i="2"/>
  <c r="D27" i="2"/>
  <c r="D18" i="2"/>
  <c r="D28" i="2"/>
  <c r="D25" i="2"/>
  <c r="D29" i="2"/>
  <c r="D42" i="2"/>
  <c r="C16" i="2"/>
  <c r="D60" i="2"/>
  <c r="D58" i="2"/>
  <c r="D34" i="2"/>
  <c r="D17" i="2"/>
  <c r="D59" i="2"/>
  <c r="C24" i="2"/>
  <c r="D68" i="2"/>
  <c r="E21" i="1"/>
  <c r="E59" i="1"/>
  <c r="E36" i="1"/>
  <c r="E57" i="1"/>
  <c r="D14" i="1"/>
  <c r="D22" i="1"/>
  <c r="D20" i="1"/>
  <c r="D43" i="1"/>
  <c r="D53" i="1"/>
  <c r="D34" i="1"/>
  <c r="D65" i="1"/>
  <c r="D27" i="1"/>
  <c r="D35" i="1"/>
  <c r="D50" i="1"/>
  <c r="E39" i="1"/>
  <c r="E14" i="1"/>
  <c r="E45" i="1"/>
  <c r="E60" i="1"/>
  <c r="D37" i="1"/>
  <c r="D10" i="1"/>
  <c r="E43" i="1"/>
  <c r="E53" i="1"/>
  <c r="E16" i="1"/>
  <c r="E46" i="1"/>
  <c r="D67" i="1"/>
  <c r="E20" i="1"/>
  <c r="E48" i="1"/>
  <c r="D51" i="1"/>
  <c r="D19" i="1"/>
  <c r="D21" i="1"/>
  <c r="D15" i="1"/>
  <c r="D57" i="1"/>
  <c r="D62" i="1"/>
  <c r="D54" i="1"/>
  <c r="D23" i="1"/>
  <c r="E37" i="1"/>
  <c r="E10" i="1"/>
  <c r="D29" i="1"/>
  <c r="D32" i="1"/>
  <c r="D11" i="1"/>
  <c r="D60" i="1"/>
  <c r="D30" i="1"/>
  <c r="D26" i="1"/>
  <c r="D18" i="1"/>
  <c r="D40" i="1"/>
  <c r="E27" i="1"/>
  <c r="E35" i="1"/>
  <c r="E50" i="1"/>
  <c r="E31" i="1"/>
  <c r="D52" i="1"/>
  <c r="D41" i="1"/>
  <c r="D59" i="1"/>
  <c r="E58" i="1"/>
  <c r="E44" i="1"/>
  <c r="E23" i="1"/>
  <c r="D68" i="1"/>
  <c r="D69" i="1"/>
  <c r="D25" i="1"/>
  <c r="D39" i="1"/>
  <c r="D56" i="1"/>
  <c r="E32" i="1"/>
  <c r="E11" i="1"/>
  <c r="E55" i="1"/>
  <c r="E13" i="1"/>
  <c r="E18" i="1"/>
  <c r="E40" i="1"/>
  <c r="D63" i="1"/>
  <c r="D64" i="1"/>
  <c r="D12" i="1"/>
  <c r="E33" i="1"/>
  <c r="D16" i="1"/>
  <c r="D46" i="1"/>
  <c r="D58" i="1"/>
  <c r="E68" i="1"/>
  <c r="E69" i="1"/>
  <c r="E56" i="1"/>
  <c r="D42" i="1"/>
  <c r="E30" i="1"/>
  <c r="D61" i="1"/>
  <c r="E51" i="1"/>
  <c r="D66" i="1"/>
  <c r="E34" i="1"/>
  <c r="E65" i="1"/>
  <c r="D17" i="1"/>
  <c r="E63" i="1"/>
  <c r="E64" i="1"/>
  <c r="D24" i="1"/>
  <c r="E12" i="1"/>
  <c r="D28" i="1"/>
  <c r="E52" i="1"/>
  <c r="E41" i="1"/>
  <c r="D47" i="1"/>
  <c r="E15" i="1"/>
  <c r="D38" i="1"/>
  <c r="E62" i="1"/>
  <c r="D49" i="1"/>
  <c r="E25" i="1"/>
  <c r="E22" i="1"/>
  <c r="D45" i="1"/>
  <c r="E42" i="1"/>
  <c r="E29" i="1"/>
  <c r="D48" i="1"/>
  <c r="E61" i="1"/>
  <c r="E66" i="1"/>
  <c r="D55" i="1"/>
  <c r="D13" i="1"/>
  <c r="E26" i="1"/>
  <c r="E17" i="1"/>
  <c r="E24" i="1"/>
  <c r="D31" i="1"/>
  <c r="E28" i="1"/>
  <c r="E19" i="1"/>
  <c r="E47" i="1"/>
  <c r="D36" i="1"/>
  <c r="E38" i="1"/>
  <c r="D33" i="1"/>
  <c r="E54" i="1"/>
  <c r="E49" i="1"/>
  <c r="D44" i="1"/>
  <c r="E67" i="1"/>
</calcChain>
</file>

<file path=xl/sharedStrings.xml><?xml version="1.0" encoding="utf-8"?>
<sst xmlns="http://schemas.openxmlformats.org/spreadsheetml/2006/main" count="540" uniqueCount="175">
  <si>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</si>
  <si>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</si>
  <si>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</si>
  <si>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</si>
  <si>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</si>
  <si>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</si>
  <si>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</si>
  <si>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</si>
  <si>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</si>
  <si>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</si>
  <si>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</si>
  <si>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</si>
  <si>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</si>
  <si>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</si>
  <si>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</si>
  <si>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</si>
  <si>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</si>
  <si>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</si>
  <si>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</si>
  <si>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</si>
  <si>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</si>
  <si>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</si>
  <si>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</si>
  <si>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</si>
  <si>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</si>
  <si>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</si>
  <si>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</si>
  <si>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</si>
  <si>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</si>
  <si>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</si>
  <si>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</si>
  <si>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</si>
  <si>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</si>
  <si>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</si>
  <si>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</si>
  <si>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</si>
  <si>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</si>
  <si>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</si>
  <si>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</si>
  <si>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</si>
  <si>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</si>
  <si>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</si>
  <si>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</si>
  <si>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</si>
  <si>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</si>
  <si>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</si>
  <si>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</si>
  <si>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</si>
  <si>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</si>
  <si>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</si>
  <si>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</si>
  <si>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</si>
  <si>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</si>
  <si>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</si>
  <si>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</si>
  <si>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</si>
  <si>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</si>
  <si>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</si>
  <si>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</si>
  <si>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</si>
  <si>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</si>
  <si>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</si>
  <si>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</si>
  <si>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</si>
  <si>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</si>
  <si>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</si>
  <si>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</si>
  <si>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</si>
  <si>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</si>
  <si>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</si>
  <si>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</si>
  <si>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</si>
  <si>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</si>
  <si>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</si>
  <si>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</si>
  <si>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</si>
  <si>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</si>
  <si>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</si>
  <si>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</si>
  <si>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</si>
  <si>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</si>
  <si>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</si>
  <si>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</si>
  <si>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</si>
  <si>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</si>
  <si>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</si>
  <si>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</si>
  <si>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</si>
  <si>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</si>
  <si>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</si>
  <si>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</si>
  <si>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</si>
  <si>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</si>
  <si>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</si>
  <si>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</si>
  <si>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Լճափ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</si>
  <si>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</si>
  <si>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</si>
  <si>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</si>
  <si>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</si>
  <si>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</si>
  <si>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</si>
  <si>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</si>
  <si>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</si>
  <si>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</si>
  <si>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</si>
  <si>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</si>
  <si>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</si>
  <si>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</si>
  <si>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</si>
  <si>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</si>
  <si>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</si>
  <si>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Զոլաքար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</si>
  <si>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</si>
  <si>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</si>
  <si>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</si>
  <si>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</si>
  <si>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</si>
  <si>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</si>
  <si>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</si>
  <si>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</si>
  <si>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</si>
  <si>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</si>
  <si>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</si>
  <si>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</si>
  <si>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</si>
  <si>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</si>
  <si>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</si>
  <si>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</si>
  <si>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</si>
  <si>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</si>
  <si>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</si>
  <si>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</si>
  <si>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</si>
  <si>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</si>
  <si>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</si>
  <si>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հազ. ՀՀ դրամ</t>
  </si>
  <si>
    <t xml:space="preserve">"ՀՀ Գեղարքունիքի մարզի համայնքների  բյուջեների ծախսերը 
( ծախսերը ըստ գործառնական դասակարգման) 2021 թվական դեկտեմբերի 31-ի դրությամբ"  </t>
  </si>
  <si>
    <t xml:space="preserve">"ՀՀ Գեղարքունիքի մարզի համայնքների  բյուջեների ծախսերը 
(ծախսերը ըստ տնտեսագիտական դասակարգման) 2021 թվական դեկտեմբերի 31-ի դրությամբ"          
</t>
  </si>
  <si>
    <t>Ժամանակահատված</t>
  </si>
  <si>
    <t>Սեփական եկամուտներ</t>
  </si>
  <si>
    <t>Ընդամենը գույքահարկ</t>
  </si>
  <si>
    <t>Հողի հարկ համայնքների</t>
  </si>
  <si>
    <t>Անշարժ գույքի հարկ</t>
  </si>
  <si>
    <t>Տեղական տուրքեր</t>
  </si>
  <si>
    <t xml:space="preserve"> ընդամենը գույքի վարձակալությունից եկամուտներ</t>
  </si>
  <si>
    <t>Տեղական վճարներ</t>
  </si>
  <si>
    <t>Ընդամենը վարչական մաս</t>
  </si>
  <si>
    <t>Ընդամենը ֆոնդային մաս</t>
  </si>
  <si>
    <t>2021 /միավորված/</t>
  </si>
  <si>
    <t>2022-2021 Տարբերություն</t>
  </si>
  <si>
    <t xml:space="preserve">Գավառ  համայնքի 2022 և 2021 թվականների  բյուջեների ծախսերի  ծրագրային ցուցանիշների համեմատական (հազ. ՀՀ դրամ) </t>
  </si>
  <si>
    <t>Ընդամենը</t>
  </si>
  <si>
    <t xml:space="preserve"> Վարչական բյուջեի պահուստային ֆոնդից ֆոնդային բյուջե կատարվող հատկացումներից մուտքեր</t>
  </si>
  <si>
    <t xml:space="preserve">Աշխատանքի վարձատրություն </t>
  </si>
  <si>
    <t>Ծառայությունների և ապրանքների ձեռք բերում</t>
  </si>
  <si>
    <t>Սուբսիդիաներ</t>
  </si>
  <si>
    <t>Դրամաշնորհներ</t>
  </si>
  <si>
    <t>Սոցիալական նպաստներ և կենսաթոշակներ</t>
  </si>
  <si>
    <t>Այլ ծախսեր</t>
  </si>
  <si>
    <t>Ոչ ֆինանսական ակտիվների գծով ծախսեր</t>
  </si>
  <si>
    <t>Մեքենաներ և սարքավորումներ</t>
  </si>
  <si>
    <t>Շենք և շինությունների</t>
  </si>
  <si>
    <t>Ընդամենը Եկամուտներ</t>
  </si>
  <si>
    <t>Աշխատավարձի ֆոնդի տեսակարար կշիռը սեփական եկամուտների մեջ</t>
  </si>
  <si>
    <t>Ընդամենը  Ծախսեր</t>
  </si>
  <si>
    <t>Սոցիալական նպաստների և կենսաթոշակների տեսակարար կշիռը սեփական եկամուտների մեջ</t>
  </si>
  <si>
    <t>Սեփական եկամուտներիտեսակարար կշիռը Ընդամենը եկամուտներմեջ</t>
  </si>
  <si>
    <t xml:space="preserve"> Ոչ ֆինանսական ակտիվների իրացումից մուտքեր Հողի իրացումից մուտքեր</t>
  </si>
  <si>
    <t xml:space="preserve">Գավառ  համայնքի 2022 և 2021 թվականների  բյուջեների եկամուտների  ծրագրային ցուցանիշների համեմատական (հազ. ՀՀ դրամ) </t>
  </si>
  <si>
    <t xml:space="preserve">Սևան  համայնքի 2022 և 2021 թվականների  բյուջեների եկամուտների  ծրագրային ցուցանիշների համեմատական (հազ. ՀՀ դրամ) </t>
  </si>
  <si>
    <t xml:space="preserve">Սևան  համայնքի 2022 և 2021 թվականների  բյուջեների ծախսերի  ծրագրային ցուցանիշների համեմատական (հազ. ՀՀ դրամ) </t>
  </si>
  <si>
    <t>Հաստիք</t>
  </si>
  <si>
    <t>Դրույք</t>
  </si>
  <si>
    <t>Համայնքապետարանի աշխատակազմի և նրան ենթակա ՀՈԱԿ-ների, բյուջետային հիմնարկաների աշխատակիցերի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</si>
</sst>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9"/>
      <color theme="1"/>
      <name val="GHEA Grapalat"/>
      <family val="3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1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2" fillId="11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5" fontId="16" fillId="0" borderId="2" xfId="0" applyNumberFormat="1" applyFont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center" wrapText="1"/>
    </xf>
    <xf numFmtId="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90" wrapText="1"/>
    </xf>
    <xf numFmtId="164" fontId="9" fillId="0" borderId="2" xfId="0" applyNumberFormat="1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 textRotation="90" wrapText="1"/>
    </xf>
    <xf numFmtId="165" fontId="9" fillId="11" borderId="2" xfId="0" applyNumberFormat="1" applyFont="1" applyFill="1" applyBorder="1" applyAlignment="1" applyProtection="1">
      <alignment vertical="center" wrapText="1"/>
    </xf>
    <xf numFmtId="165" fontId="16" fillId="11" borderId="2" xfId="0" applyNumberFormat="1" applyFont="1" applyFill="1" applyBorder="1" applyAlignment="1">
      <alignment vertical="center"/>
    </xf>
    <xf numFmtId="165" fontId="16" fillId="0" borderId="6" xfId="0" applyNumberFormat="1" applyFont="1" applyFill="1" applyBorder="1" applyAlignment="1">
      <alignment vertical="center"/>
    </xf>
    <xf numFmtId="165" fontId="0" fillId="0" borderId="0" xfId="0" applyNumberFormat="1"/>
    <xf numFmtId="0" fontId="16" fillId="0" borderId="2" xfId="0" applyFont="1" applyBorder="1" applyAlignment="1">
      <alignment horizontal="center" vertical="center"/>
    </xf>
    <xf numFmtId="165" fontId="16" fillId="0" borderId="0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6" fillId="0" borderId="13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textRotation="90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26"/>
  <sheetViews>
    <sheetView topLeftCell="B1" zoomScale="85" zoomScaleNormal="85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C10" sqref="C10"/>
    </sheetView>
  </sheetViews>
  <sheetFormatPr defaultRowHeight="17.25" x14ac:dyDescent="0.3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3.140625" style="1" customWidth="1"/>
    <col min="8" max="8" width="13.5703125" style="1" customWidth="1"/>
    <col min="9" max="9" width="10.42578125" style="1" customWidth="1"/>
    <col min="10" max="10" width="13" style="1" customWidth="1"/>
    <col min="11" max="11" width="10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9.140625" style="1"/>
    <col min="20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9" style="1" customWidth="1"/>
    <col min="32" max="32" width="10.85546875" style="1" customWidth="1"/>
    <col min="33" max="33" width="9.28515625" style="1" customWidth="1"/>
    <col min="34" max="35" width="9.5703125" style="1" customWidth="1"/>
    <col min="36" max="36" width="8.85546875" style="1" customWidth="1"/>
    <col min="37" max="37" width="9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7" width="10.5703125" style="1" customWidth="1"/>
    <col min="48" max="48" width="12.28515625" style="1" customWidth="1"/>
    <col min="49" max="49" width="10.5703125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9.140625" style="1"/>
    <col min="64" max="64" width="10.5703125" style="1" customWidth="1"/>
    <col min="65" max="65" width="9" style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8.5703125" style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9.7109375" style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17.25" customHeight="1" x14ac:dyDescent="0.3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25.5" customHeight="1" x14ac:dyDescent="0.3">
      <c r="B2" s="93" t="s">
        <v>137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</row>
    <row r="3" spans="1:122" ht="21" customHeight="1" x14ac:dyDescent="0.3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4"/>
      <c r="AC3" s="6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94" t="s">
        <v>136</v>
      </c>
      <c r="DQ3" s="94"/>
    </row>
    <row r="4" spans="1:122" s="7" customFormat="1" ht="12.75" customHeight="1" x14ac:dyDescent="0.3">
      <c r="B4" s="65" t="s">
        <v>0</v>
      </c>
      <c r="C4" s="66" t="s">
        <v>1</v>
      </c>
      <c r="D4" s="67" t="s">
        <v>2</v>
      </c>
      <c r="E4" s="68"/>
      <c r="F4" s="68"/>
      <c r="G4" s="68"/>
      <c r="H4" s="68"/>
      <c r="I4" s="69"/>
      <c r="J4" s="76" t="s">
        <v>3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8"/>
    </row>
    <row r="5" spans="1:122" s="7" customFormat="1" ht="15.75" customHeight="1" x14ac:dyDescent="0.3">
      <c r="B5" s="65"/>
      <c r="C5" s="66"/>
      <c r="D5" s="70"/>
      <c r="E5" s="71"/>
      <c r="F5" s="71"/>
      <c r="G5" s="71"/>
      <c r="H5" s="71"/>
      <c r="I5" s="72"/>
      <c r="J5" s="67" t="s">
        <v>4</v>
      </c>
      <c r="K5" s="68"/>
      <c r="L5" s="68"/>
      <c r="M5" s="68"/>
      <c r="N5" s="79" t="s">
        <v>5</v>
      </c>
      <c r="O5" s="80"/>
      <c r="P5" s="80"/>
      <c r="Q5" s="80"/>
      <c r="R5" s="80"/>
      <c r="S5" s="80"/>
      <c r="T5" s="80"/>
      <c r="U5" s="81"/>
      <c r="V5" s="67" t="s">
        <v>6</v>
      </c>
      <c r="W5" s="68"/>
      <c r="X5" s="68"/>
      <c r="Y5" s="69"/>
      <c r="Z5" s="67" t="s">
        <v>7</v>
      </c>
      <c r="AA5" s="68"/>
      <c r="AB5" s="68"/>
      <c r="AC5" s="69"/>
      <c r="AD5" s="67" t="s">
        <v>8</v>
      </c>
      <c r="AE5" s="68"/>
      <c r="AF5" s="68"/>
      <c r="AG5" s="69"/>
      <c r="AH5" s="90" t="s">
        <v>3</v>
      </c>
      <c r="AI5" s="84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67" t="s">
        <v>9</v>
      </c>
      <c r="AY5" s="68"/>
      <c r="AZ5" s="68"/>
      <c r="BA5" s="69"/>
      <c r="BB5" s="10" t="s">
        <v>10</v>
      </c>
      <c r="BC5" s="10"/>
      <c r="BD5" s="10"/>
      <c r="BE5" s="10"/>
      <c r="BF5" s="10"/>
      <c r="BG5" s="10"/>
      <c r="BH5" s="10"/>
      <c r="BI5" s="10"/>
      <c r="BJ5" s="67" t="s">
        <v>11</v>
      </c>
      <c r="BK5" s="68"/>
      <c r="BL5" s="68"/>
      <c r="BM5" s="69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4"/>
      <c r="CC5" s="84"/>
      <c r="CD5" s="84"/>
      <c r="CE5" s="84"/>
      <c r="CF5" s="84"/>
      <c r="CG5" s="85"/>
      <c r="CH5" s="67" t="s">
        <v>13</v>
      </c>
      <c r="CI5" s="68"/>
      <c r="CJ5" s="68"/>
      <c r="CK5" s="69"/>
      <c r="CL5" s="67" t="s">
        <v>14</v>
      </c>
      <c r="CM5" s="68"/>
      <c r="CN5" s="68"/>
      <c r="CO5" s="69"/>
      <c r="CP5" s="12" t="s">
        <v>12</v>
      </c>
      <c r="CQ5" s="12"/>
      <c r="CR5" s="12"/>
      <c r="CS5" s="12"/>
      <c r="CT5" s="12"/>
      <c r="CU5" s="12"/>
      <c r="CV5" s="12"/>
      <c r="CW5" s="12"/>
      <c r="CX5" s="67" t="s">
        <v>15</v>
      </c>
      <c r="CY5" s="68"/>
      <c r="CZ5" s="68"/>
      <c r="DA5" s="69"/>
      <c r="DB5" s="13" t="s">
        <v>12</v>
      </c>
      <c r="DC5" s="13"/>
      <c r="DD5" s="13"/>
      <c r="DE5" s="13"/>
      <c r="DF5" s="67" t="s">
        <v>16</v>
      </c>
      <c r="DG5" s="68"/>
      <c r="DH5" s="68"/>
      <c r="DI5" s="69"/>
      <c r="DJ5" s="67" t="s">
        <v>17</v>
      </c>
      <c r="DK5" s="68"/>
      <c r="DL5" s="68"/>
      <c r="DM5" s="68"/>
      <c r="DN5" s="68"/>
      <c r="DO5" s="69"/>
      <c r="DP5" s="82" t="s">
        <v>18</v>
      </c>
      <c r="DQ5" s="82"/>
    </row>
    <row r="6" spans="1:122" s="7" customFormat="1" ht="80.25" customHeight="1" x14ac:dyDescent="0.3">
      <c r="B6" s="65"/>
      <c r="C6" s="66"/>
      <c r="D6" s="73"/>
      <c r="E6" s="74"/>
      <c r="F6" s="74"/>
      <c r="G6" s="74"/>
      <c r="H6" s="74"/>
      <c r="I6" s="75"/>
      <c r="J6" s="70"/>
      <c r="K6" s="71"/>
      <c r="L6" s="71"/>
      <c r="M6" s="71"/>
      <c r="N6" s="67" t="s">
        <v>19</v>
      </c>
      <c r="O6" s="68"/>
      <c r="P6" s="68"/>
      <c r="Q6" s="68"/>
      <c r="R6" s="67" t="s">
        <v>20</v>
      </c>
      <c r="S6" s="68"/>
      <c r="T6" s="68"/>
      <c r="U6" s="68"/>
      <c r="V6" s="73"/>
      <c r="W6" s="74"/>
      <c r="X6" s="74"/>
      <c r="Y6" s="75"/>
      <c r="Z6" s="73"/>
      <c r="AA6" s="74"/>
      <c r="AB6" s="74"/>
      <c r="AC6" s="75"/>
      <c r="AD6" s="73"/>
      <c r="AE6" s="74"/>
      <c r="AF6" s="74"/>
      <c r="AG6" s="75"/>
      <c r="AH6" s="67" t="s">
        <v>21</v>
      </c>
      <c r="AI6" s="68"/>
      <c r="AJ6" s="68"/>
      <c r="AK6" s="68"/>
      <c r="AL6" s="67" t="s">
        <v>22</v>
      </c>
      <c r="AM6" s="68"/>
      <c r="AN6" s="68"/>
      <c r="AO6" s="68"/>
      <c r="AP6" s="67" t="s">
        <v>23</v>
      </c>
      <c r="AQ6" s="68"/>
      <c r="AR6" s="68"/>
      <c r="AS6" s="68"/>
      <c r="AT6" s="67" t="s">
        <v>24</v>
      </c>
      <c r="AU6" s="68"/>
      <c r="AV6" s="68"/>
      <c r="AW6" s="68"/>
      <c r="AX6" s="73"/>
      <c r="AY6" s="74"/>
      <c r="AZ6" s="74"/>
      <c r="BA6" s="75"/>
      <c r="BB6" s="83" t="s">
        <v>25</v>
      </c>
      <c r="BC6" s="83"/>
      <c r="BD6" s="83"/>
      <c r="BE6" s="83"/>
      <c r="BF6" s="86" t="s">
        <v>26</v>
      </c>
      <c r="BG6" s="87"/>
      <c r="BH6" s="87"/>
      <c r="BI6" s="88"/>
      <c r="BJ6" s="73"/>
      <c r="BK6" s="74"/>
      <c r="BL6" s="74"/>
      <c r="BM6" s="75"/>
      <c r="BN6" s="67" t="s">
        <v>27</v>
      </c>
      <c r="BO6" s="68"/>
      <c r="BP6" s="68"/>
      <c r="BQ6" s="68"/>
      <c r="BR6" s="67" t="s">
        <v>28</v>
      </c>
      <c r="BS6" s="68"/>
      <c r="BT6" s="68"/>
      <c r="BU6" s="68"/>
      <c r="BV6" s="83" t="s">
        <v>29</v>
      </c>
      <c r="BW6" s="83"/>
      <c r="BX6" s="83"/>
      <c r="BY6" s="83"/>
      <c r="BZ6" s="67" t="s">
        <v>30</v>
      </c>
      <c r="CA6" s="68"/>
      <c r="CB6" s="68"/>
      <c r="CC6" s="68"/>
      <c r="CD6" s="67" t="s">
        <v>31</v>
      </c>
      <c r="CE6" s="68"/>
      <c r="CF6" s="68"/>
      <c r="CG6" s="68"/>
      <c r="CH6" s="73"/>
      <c r="CI6" s="74"/>
      <c r="CJ6" s="74"/>
      <c r="CK6" s="75"/>
      <c r="CL6" s="73"/>
      <c r="CM6" s="74"/>
      <c r="CN6" s="74"/>
      <c r="CO6" s="75"/>
      <c r="CP6" s="83" t="s">
        <v>32</v>
      </c>
      <c r="CQ6" s="83"/>
      <c r="CR6" s="83"/>
      <c r="CS6" s="83"/>
      <c r="CT6" s="83" t="s">
        <v>33</v>
      </c>
      <c r="CU6" s="83"/>
      <c r="CV6" s="83"/>
      <c r="CW6" s="83"/>
      <c r="CX6" s="73"/>
      <c r="CY6" s="74"/>
      <c r="CZ6" s="74"/>
      <c r="DA6" s="75"/>
      <c r="DB6" s="67" t="s">
        <v>34</v>
      </c>
      <c r="DC6" s="68"/>
      <c r="DD6" s="68"/>
      <c r="DE6" s="69"/>
      <c r="DF6" s="73"/>
      <c r="DG6" s="74"/>
      <c r="DH6" s="74"/>
      <c r="DI6" s="75"/>
      <c r="DJ6" s="73"/>
      <c r="DK6" s="74"/>
      <c r="DL6" s="74"/>
      <c r="DM6" s="74"/>
      <c r="DN6" s="74"/>
      <c r="DO6" s="75"/>
      <c r="DP6" s="82"/>
      <c r="DQ6" s="82"/>
      <c r="DR6" s="14"/>
    </row>
    <row r="7" spans="1:122" s="7" customFormat="1" ht="72.75" customHeight="1" x14ac:dyDescent="0.3">
      <c r="B7" s="65"/>
      <c r="C7" s="66"/>
      <c r="D7" s="91" t="s">
        <v>35</v>
      </c>
      <c r="E7" s="92"/>
      <c r="F7" s="89" t="s">
        <v>36</v>
      </c>
      <c r="G7" s="89"/>
      <c r="H7" s="89" t="s">
        <v>37</v>
      </c>
      <c r="I7" s="89"/>
      <c r="J7" s="89" t="s">
        <v>36</v>
      </c>
      <c r="K7" s="89"/>
      <c r="L7" s="89" t="s">
        <v>37</v>
      </c>
      <c r="M7" s="89"/>
      <c r="N7" s="89" t="s">
        <v>36</v>
      </c>
      <c r="O7" s="89"/>
      <c r="P7" s="89" t="s">
        <v>37</v>
      </c>
      <c r="Q7" s="89"/>
      <c r="R7" s="89" t="s">
        <v>36</v>
      </c>
      <c r="S7" s="89"/>
      <c r="T7" s="89" t="s">
        <v>37</v>
      </c>
      <c r="U7" s="89"/>
      <c r="V7" s="89" t="s">
        <v>36</v>
      </c>
      <c r="W7" s="89"/>
      <c r="X7" s="89" t="s">
        <v>37</v>
      </c>
      <c r="Y7" s="89"/>
      <c r="Z7" s="89" t="s">
        <v>36</v>
      </c>
      <c r="AA7" s="89"/>
      <c r="AB7" s="89" t="s">
        <v>37</v>
      </c>
      <c r="AC7" s="89"/>
      <c r="AD7" s="89" t="s">
        <v>36</v>
      </c>
      <c r="AE7" s="89"/>
      <c r="AF7" s="89" t="s">
        <v>37</v>
      </c>
      <c r="AG7" s="89"/>
      <c r="AH7" s="89" t="s">
        <v>36</v>
      </c>
      <c r="AI7" s="89"/>
      <c r="AJ7" s="89" t="s">
        <v>37</v>
      </c>
      <c r="AK7" s="89"/>
      <c r="AL7" s="89" t="s">
        <v>36</v>
      </c>
      <c r="AM7" s="89"/>
      <c r="AN7" s="89" t="s">
        <v>37</v>
      </c>
      <c r="AO7" s="89"/>
      <c r="AP7" s="89" t="s">
        <v>36</v>
      </c>
      <c r="AQ7" s="89"/>
      <c r="AR7" s="89" t="s">
        <v>37</v>
      </c>
      <c r="AS7" s="89"/>
      <c r="AT7" s="89" t="s">
        <v>36</v>
      </c>
      <c r="AU7" s="89"/>
      <c r="AV7" s="89" t="s">
        <v>37</v>
      </c>
      <c r="AW7" s="89"/>
      <c r="AX7" s="89" t="s">
        <v>36</v>
      </c>
      <c r="AY7" s="89"/>
      <c r="AZ7" s="89" t="s">
        <v>37</v>
      </c>
      <c r="BA7" s="89"/>
      <c r="BB7" s="89" t="s">
        <v>36</v>
      </c>
      <c r="BC7" s="89"/>
      <c r="BD7" s="89" t="s">
        <v>37</v>
      </c>
      <c r="BE7" s="89"/>
      <c r="BF7" s="89" t="s">
        <v>36</v>
      </c>
      <c r="BG7" s="89"/>
      <c r="BH7" s="89" t="s">
        <v>37</v>
      </c>
      <c r="BI7" s="89"/>
      <c r="BJ7" s="89" t="s">
        <v>36</v>
      </c>
      <c r="BK7" s="89"/>
      <c r="BL7" s="89" t="s">
        <v>37</v>
      </c>
      <c r="BM7" s="89"/>
      <c r="BN7" s="89" t="s">
        <v>36</v>
      </c>
      <c r="BO7" s="89"/>
      <c r="BP7" s="89" t="s">
        <v>37</v>
      </c>
      <c r="BQ7" s="89"/>
      <c r="BR7" s="89" t="s">
        <v>36</v>
      </c>
      <c r="BS7" s="89"/>
      <c r="BT7" s="89" t="s">
        <v>37</v>
      </c>
      <c r="BU7" s="89"/>
      <c r="BV7" s="89" t="s">
        <v>36</v>
      </c>
      <c r="BW7" s="89"/>
      <c r="BX7" s="89" t="s">
        <v>37</v>
      </c>
      <c r="BY7" s="89"/>
      <c r="BZ7" s="89" t="s">
        <v>36</v>
      </c>
      <c r="CA7" s="89"/>
      <c r="CB7" s="89" t="s">
        <v>37</v>
      </c>
      <c r="CC7" s="89"/>
      <c r="CD7" s="89" t="s">
        <v>36</v>
      </c>
      <c r="CE7" s="89"/>
      <c r="CF7" s="89" t="s">
        <v>37</v>
      </c>
      <c r="CG7" s="89"/>
      <c r="CH7" s="89" t="s">
        <v>36</v>
      </c>
      <c r="CI7" s="89"/>
      <c r="CJ7" s="89" t="s">
        <v>37</v>
      </c>
      <c r="CK7" s="89"/>
      <c r="CL7" s="89" t="s">
        <v>36</v>
      </c>
      <c r="CM7" s="89"/>
      <c r="CN7" s="89" t="s">
        <v>37</v>
      </c>
      <c r="CO7" s="89"/>
      <c r="CP7" s="89" t="s">
        <v>36</v>
      </c>
      <c r="CQ7" s="89"/>
      <c r="CR7" s="89" t="s">
        <v>37</v>
      </c>
      <c r="CS7" s="89"/>
      <c r="CT7" s="89" t="s">
        <v>36</v>
      </c>
      <c r="CU7" s="89"/>
      <c r="CV7" s="89" t="s">
        <v>37</v>
      </c>
      <c r="CW7" s="89"/>
      <c r="CX7" s="89" t="s">
        <v>36</v>
      </c>
      <c r="CY7" s="89"/>
      <c r="CZ7" s="89" t="s">
        <v>37</v>
      </c>
      <c r="DA7" s="89"/>
      <c r="DB7" s="89" t="s">
        <v>36</v>
      </c>
      <c r="DC7" s="89"/>
      <c r="DD7" s="89" t="s">
        <v>37</v>
      </c>
      <c r="DE7" s="89"/>
      <c r="DF7" s="89" t="s">
        <v>36</v>
      </c>
      <c r="DG7" s="89"/>
      <c r="DH7" s="89" t="s">
        <v>37</v>
      </c>
      <c r="DI7" s="89"/>
      <c r="DJ7" s="95" t="s">
        <v>38</v>
      </c>
      <c r="DK7" s="96"/>
      <c r="DL7" s="89" t="s">
        <v>36</v>
      </c>
      <c r="DM7" s="89"/>
      <c r="DN7" s="89" t="s">
        <v>37</v>
      </c>
      <c r="DO7" s="89"/>
      <c r="DP7" s="89" t="s">
        <v>37</v>
      </c>
      <c r="DQ7" s="89"/>
    </row>
    <row r="8" spans="1:122" s="7" customFormat="1" ht="32.25" customHeight="1" x14ac:dyDescent="0.3">
      <c r="B8" s="65"/>
      <c r="C8" s="66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 x14ac:dyDescent="0.3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1" customHeight="1" x14ac:dyDescent="0.25">
      <c r="B10" s="20">
        <v>1</v>
      </c>
      <c r="C10" s="41" t="s">
        <v>79</v>
      </c>
      <c r="D10" s="22">
        <f t="shared" ref="D10:D55" si="2">F10+H10-DP10</f>
        <v>553392.50300000003</v>
      </c>
      <c r="E10" s="22">
        <f t="shared" ref="E10:E55" si="3">G10+I10-DQ10</f>
        <v>545094.46039999998</v>
      </c>
      <c r="F10" s="22">
        <f t="shared" ref="F10:F55" si="4">J10+V10+Z10+AD10+AX10+BJ10+CH10+CL10+CX10+DF10+DL10</f>
        <v>527657.73</v>
      </c>
      <c r="G10" s="22">
        <f t="shared" ref="G10:G55" si="5">K10+W10+AA10+AE10+AY10+BK10+CI10+CM10+CY10+DG10+DM10</f>
        <v>517190.87299999996</v>
      </c>
      <c r="H10" s="22">
        <f t="shared" ref="H10:H55" si="6">L10+X10+AB10+AF10+AZ10+BL10+CJ10+CN10+CZ10+DH10+DN10</f>
        <v>88728.272999999986</v>
      </c>
      <c r="I10" s="22">
        <f t="shared" ref="I10:I55" si="7">M10+Y10+AC10+AG10+BA10+BM10+CK10+CO10+DA10+DI10+DO10</f>
        <v>90896.924400000004</v>
      </c>
      <c r="J10" s="22">
        <v>119659.23</v>
      </c>
      <c r="K10" s="22">
        <v>117281.398</v>
      </c>
      <c r="L10" s="22">
        <v>470789.27299999999</v>
      </c>
      <c r="M10" s="22">
        <v>97881.895000000004</v>
      </c>
      <c r="N10" s="22">
        <v>107151</v>
      </c>
      <c r="O10" s="22">
        <v>105211.598</v>
      </c>
      <c r="P10" s="22">
        <v>31412.107</v>
      </c>
      <c r="Q10" s="22">
        <v>28686.512999999999</v>
      </c>
      <c r="R10" s="22">
        <v>9161</v>
      </c>
      <c r="S10" s="22">
        <v>8722.57</v>
      </c>
      <c r="T10" s="22">
        <v>439267.16600000003</v>
      </c>
      <c r="U10" s="22">
        <v>69085.381999999998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57374</v>
      </c>
      <c r="AE10" s="22">
        <v>57374</v>
      </c>
      <c r="AF10" s="22">
        <v>-383561</v>
      </c>
      <c r="AG10" s="22">
        <v>-6984.9705999999996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57374</v>
      </c>
      <c r="AQ10" s="22">
        <v>57374</v>
      </c>
      <c r="AR10" s="22">
        <v>0</v>
      </c>
      <c r="AS10" s="22">
        <v>0</v>
      </c>
      <c r="AT10" s="22">
        <v>0</v>
      </c>
      <c r="AU10" s="22">
        <v>0</v>
      </c>
      <c r="AV10" s="22">
        <v>-383561</v>
      </c>
      <c r="AW10" s="22">
        <v>-6984.9705999999996</v>
      </c>
      <c r="AX10" s="22">
        <v>9000</v>
      </c>
      <c r="AY10" s="22">
        <v>7056.2</v>
      </c>
      <c r="AZ10" s="22">
        <v>0</v>
      </c>
      <c r="BA10" s="22">
        <v>0</v>
      </c>
      <c r="BB10" s="22">
        <v>9000</v>
      </c>
      <c r="BC10" s="22">
        <v>7056.2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6467</v>
      </c>
      <c r="BK10" s="22">
        <v>6272.5720000000001</v>
      </c>
      <c r="BL10" s="22">
        <v>1500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6467</v>
      </c>
      <c r="CA10" s="22">
        <v>6272.5720000000001</v>
      </c>
      <c r="CB10" s="22">
        <v>1500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53004</v>
      </c>
      <c r="CM10" s="22">
        <v>51784.921000000002</v>
      </c>
      <c r="CN10" s="22">
        <v>0</v>
      </c>
      <c r="CO10" s="22">
        <v>0</v>
      </c>
      <c r="CP10" s="22">
        <v>50504</v>
      </c>
      <c r="CQ10" s="22">
        <v>49826.321000000004</v>
      </c>
      <c r="CR10" s="22">
        <v>0</v>
      </c>
      <c r="CS10" s="22">
        <v>0</v>
      </c>
      <c r="CT10" s="22">
        <v>28870</v>
      </c>
      <c r="CU10" s="22">
        <v>28242.867999999999</v>
      </c>
      <c r="CV10" s="22">
        <v>0</v>
      </c>
      <c r="CW10" s="22">
        <v>0</v>
      </c>
      <c r="CX10" s="22">
        <v>208760</v>
      </c>
      <c r="CY10" s="22">
        <v>207876.685</v>
      </c>
      <c r="CZ10" s="22">
        <v>0</v>
      </c>
      <c r="DA10" s="22">
        <v>0</v>
      </c>
      <c r="DB10" s="22">
        <v>65680</v>
      </c>
      <c r="DC10" s="22">
        <v>65452.262000000002</v>
      </c>
      <c r="DD10" s="22">
        <v>0</v>
      </c>
      <c r="DE10" s="22">
        <v>0</v>
      </c>
      <c r="DF10" s="22">
        <v>1400</v>
      </c>
      <c r="DG10" s="22">
        <v>762</v>
      </c>
      <c r="DH10" s="22">
        <v>0</v>
      </c>
      <c r="DI10" s="22">
        <v>0</v>
      </c>
      <c r="DJ10" s="22">
        <f t="shared" ref="DJ10:DK15" si="8">DL10+DN10-DP10</f>
        <v>9000</v>
      </c>
      <c r="DK10" s="22">
        <f t="shared" si="8"/>
        <v>5789.7599999999948</v>
      </c>
      <c r="DL10" s="22">
        <v>71993.5</v>
      </c>
      <c r="DM10" s="22">
        <v>68783.096999999994</v>
      </c>
      <c r="DN10" s="22">
        <v>0</v>
      </c>
      <c r="DO10" s="22">
        <v>0</v>
      </c>
      <c r="DP10" s="22">
        <v>62993.5</v>
      </c>
      <c r="DQ10" s="22">
        <v>62993.337</v>
      </c>
    </row>
    <row r="11" spans="1:122" ht="16.5" customHeight="1" x14ac:dyDescent="0.3">
      <c r="A11" s="23"/>
      <c r="B11" s="20">
        <v>2</v>
      </c>
      <c r="C11" s="41" t="s">
        <v>80</v>
      </c>
      <c r="D11" s="22">
        <f t="shared" si="2"/>
        <v>631600.40690000006</v>
      </c>
      <c r="E11" s="22">
        <f t="shared" si="3"/>
        <v>488659.72039999999</v>
      </c>
      <c r="F11" s="22">
        <f t="shared" si="4"/>
        <v>492120.20000000007</v>
      </c>
      <c r="G11" s="22">
        <f t="shared" si="5"/>
        <v>337826.47150000004</v>
      </c>
      <c r="H11" s="22">
        <f t="shared" si="6"/>
        <v>325904.20689999999</v>
      </c>
      <c r="I11" s="22">
        <f t="shared" si="7"/>
        <v>251202.9105</v>
      </c>
      <c r="J11" s="22">
        <v>243643.4</v>
      </c>
      <c r="K11" s="22">
        <v>183504.21729999999</v>
      </c>
      <c r="L11" s="22">
        <v>250500.03690000001</v>
      </c>
      <c r="M11" s="22">
        <v>225696.98180000001</v>
      </c>
      <c r="N11" s="22">
        <v>162715.4</v>
      </c>
      <c r="O11" s="22">
        <v>147048.9853</v>
      </c>
      <c r="P11" s="22">
        <v>2500</v>
      </c>
      <c r="Q11" s="22">
        <v>951.31100000000004</v>
      </c>
      <c r="R11" s="22">
        <v>80928</v>
      </c>
      <c r="S11" s="22">
        <v>36455.232000000004</v>
      </c>
      <c r="T11" s="22">
        <v>248000.03690000001</v>
      </c>
      <c r="U11" s="22">
        <v>224745.67079999999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34000</v>
      </c>
      <c r="AE11" s="22">
        <v>33301.037600000003</v>
      </c>
      <c r="AF11" s="22">
        <v>0</v>
      </c>
      <c r="AG11" s="22">
        <v>-9083.0933000000005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34000</v>
      </c>
      <c r="AQ11" s="22">
        <v>33301.037600000003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-9083.0933000000005</v>
      </c>
      <c r="AX11" s="22">
        <v>9190.4</v>
      </c>
      <c r="AY11" s="22">
        <v>4321.8029999999999</v>
      </c>
      <c r="AZ11" s="22">
        <v>0</v>
      </c>
      <c r="BA11" s="22">
        <v>0</v>
      </c>
      <c r="BB11" s="22">
        <v>9190.4</v>
      </c>
      <c r="BC11" s="22">
        <v>4321.8029999999999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75404.17</v>
      </c>
      <c r="BM11" s="22">
        <v>34589.021999999997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75404.17</v>
      </c>
      <c r="CC11" s="22">
        <v>34589.021999999997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13300</v>
      </c>
      <c r="CY11" s="22">
        <v>11029.752</v>
      </c>
      <c r="CZ11" s="22">
        <v>0</v>
      </c>
      <c r="DA11" s="22">
        <v>0</v>
      </c>
      <c r="DB11" s="22">
        <v>12000</v>
      </c>
      <c r="DC11" s="22">
        <v>11009.752</v>
      </c>
      <c r="DD11" s="22">
        <v>0</v>
      </c>
      <c r="DE11" s="22">
        <v>0</v>
      </c>
      <c r="DF11" s="22">
        <v>5562.4</v>
      </c>
      <c r="DG11" s="22">
        <v>5300</v>
      </c>
      <c r="DH11" s="22">
        <v>0</v>
      </c>
      <c r="DI11" s="22">
        <v>0</v>
      </c>
      <c r="DJ11" s="22">
        <f t="shared" si="8"/>
        <v>0</v>
      </c>
      <c r="DK11" s="22">
        <f t="shared" si="8"/>
        <v>0</v>
      </c>
      <c r="DL11" s="22">
        <v>186424</v>
      </c>
      <c r="DM11" s="22">
        <v>100369.66160000001</v>
      </c>
      <c r="DN11" s="22">
        <v>0</v>
      </c>
      <c r="DO11" s="22">
        <v>0</v>
      </c>
      <c r="DP11" s="22">
        <v>186424</v>
      </c>
      <c r="DQ11" s="22">
        <v>100369.66160000001</v>
      </c>
    </row>
    <row r="12" spans="1:122" ht="16.5" customHeight="1" x14ac:dyDescent="0.3">
      <c r="A12" s="23"/>
      <c r="B12" s="20">
        <v>3</v>
      </c>
      <c r="C12" s="41" t="s">
        <v>81</v>
      </c>
      <c r="D12" s="22">
        <f t="shared" si="2"/>
        <v>88734.169399999999</v>
      </c>
      <c r="E12" s="22">
        <f t="shared" si="3"/>
        <v>75669.980299999996</v>
      </c>
      <c r="F12" s="22">
        <f t="shared" si="4"/>
        <v>81286.600000000006</v>
      </c>
      <c r="G12" s="22">
        <f t="shared" si="5"/>
        <v>68222.450899999996</v>
      </c>
      <c r="H12" s="22">
        <f t="shared" si="6"/>
        <v>21051.169399999999</v>
      </c>
      <c r="I12" s="22">
        <f t="shared" si="7"/>
        <v>15110.876</v>
      </c>
      <c r="J12" s="22">
        <v>43126</v>
      </c>
      <c r="K12" s="22">
        <v>39973.104299999999</v>
      </c>
      <c r="L12" s="22">
        <v>17427.5694</v>
      </c>
      <c r="M12" s="22">
        <v>12944.67</v>
      </c>
      <c r="N12" s="22">
        <v>39086</v>
      </c>
      <c r="O12" s="22">
        <v>35933.104299999999</v>
      </c>
      <c r="P12" s="22">
        <v>2947.5693999999999</v>
      </c>
      <c r="Q12" s="22">
        <v>327</v>
      </c>
      <c r="R12" s="22">
        <v>4040</v>
      </c>
      <c r="S12" s="22">
        <v>4040</v>
      </c>
      <c r="T12" s="22">
        <v>14480</v>
      </c>
      <c r="U12" s="22">
        <v>12617.67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1723.6</v>
      </c>
      <c r="AG12" s="22">
        <v>305.59399999999999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1723.6</v>
      </c>
      <c r="AS12" s="22">
        <v>397.8</v>
      </c>
      <c r="AT12" s="22">
        <v>0</v>
      </c>
      <c r="AU12" s="22">
        <v>0</v>
      </c>
      <c r="AV12" s="22">
        <v>0</v>
      </c>
      <c r="AW12" s="22">
        <v>-92.206000000000003</v>
      </c>
      <c r="AX12" s="22">
        <v>1550</v>
      </c>
      <c r="AY12" s="22">
        <v>1550</v>
      </c>
      <c r="AZ12" s="22">
        <v>0</v>
      </c>
      <c r="BA12" s="22">
        <v>0</v>
      </c>
      <c r="BB12" s="22">
        <v>1550</v>
      </c>
      <c r="BC12" s="22">
        <v>1550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1900</v>
      </c>
      <c r="BM12" s="22">
        <v>1860.6120000000001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1900</v>
      </c>
      <c r="CC12" s="22">
        <v>1860.6120000000001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21300</v>
      </c>
      <c r="CY12" s="22">
        <v>17334</v>
      </c>
      <c r="CZ12" s="22">
        <v>0</v>
      </c>
      <c r="DA12" s="22">
        <v>0</v>
      </c>
      <c r="DB12" s="22">
        <v>21000</v>
      </c>
      <c r="DC12" s="22">
        <v>17034</v>
      </c>
      <c r="DD12" s="22">
        <v>0</v>
      </c>
      <c r="DE12" s="22">
        <v>0</v>
      </c>
      <c r="DF12" s="22">
        <v>1702</v>
      </c>
      <c r="DG12" s="22">
        <v>1702</v>
      </c>
      <c r="DH12" s="22">
        <v>0</v>
      </c>
      <c r="DI12" s="22">
        <v>0</v>
      </c>
      <c r="DJ12" s="22">
        <f t="shared" si="8"/>
        <v>5</v>
      </c>
      <c r="DK12" s="22">
        <f t="shared" si="8"/>
        <v>0</v>
      </c>
      <c r="DL12" s="22">
        <v>13608.6</v>
      </c>
      <c r="DM12" s="22">
        <v>7663.3465999999999</v>
      </c>
      <c r="DN12" s="22">
        <v>0</v>
      </c>
      <c r="DO12" s="22">
        <v>0</v>
      </c>
      <c r="DP12" s="22">
        <v>13603.6</v>
      </c>
      <c r="DQ12" s="22">
        <v>7663.3465999999999</v>
      </c>
    </row>
    <row r="13" spans="1:122" ht="16.5" customHeight="1" x14ac:dyDescent="0.3">
      <c r="A13" s="23"/>
      <c r="B13" s="20">
        <v>4</v>
      </c>
      <c r="C13" s="41" t="s">
        <v>82</v>
      </c>
      <c r="D13" s="22">
        <f t="shared" si="2"/>
        <v>29153.589499999995</v>
      </c>
      <c r="E13" s="22">
        <f t="shared" si="3"/>
        <v>27019.729200000002</v>
      </c>
      <c r="F13" s="22">
        <f t="shared" si="4"/>
        <v>19153.8</v>
      </c>
      <c r="G13" s="22">
        <f t="shared" si="5"/>
        <v>17906.489699999998</v>
      </c>
      <c r="H13" s="22">
        <f t="shared" si="6"/>
        <v>14447.1895</v>
      </c>
      <c r="I13" s="22">
        <f t="shared" si="7"/>
        <v>12842.15</v>
      </c>
      <c r="J13" s="22">
        <v>14706.4</v>
      </c>
      <c r="K13" s="22">
        <v>14177.5792</v>
      </c>
      <c r="L13" s="22">
        <v>6105.4894999999997</v>
      </c>
      <c r="M13" s="22">
        <v>4512.3999999999996</v>
      </c>
      <c r="N13" s="22">
        <v>13925</v>
      </c>
      <c r="O13" s="22">
        <v>13566.4342</v>
      </c>
      <c r="P13" s="22">
        <v>0</v>
      </c>
      <c r="Q13" s="22">
        <v>0</v>
      </c>
      <c r="R13" s="22">
        <v>781.4</v>
      </c>
      <c r="S13" s="22">
        <v>611.14499999999998</v>
      </c>
      <c r="T13" s="22">
        <v>6105.4894999999997</v>
      </c>
      <c r="U13" s="22">
        <v>4512.3999999999996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8341.7000000000007</v>
      </c>
      <c r="DA13" s="22">
        <v>8329.75</v>
      </c>
      <c r="DB13" s="22">
        <v>0</v>
      </c>
      <c r="DC13" s="22">
        <v>0</v>
      </c>
      <c r="DD13" s="22">
        <v>8341.7000000000007</v>
      </c>
      <c r="DE13" s="22">
        <v>8329.75</v>
      </c>
      <c r="DF13" s="22">
        <v>0</v>
      </c>
      <c r="DG13" s="22">
        <v>0</v>
      </c>
      <c r="DH13" s="22">
        <v>0</v>
      </c>
      <c r="DI13" s="22">
        <v>0</v>
      </c>
      <c r="DJ13" s="22">
        <f t="shared" si="8"/>
        <v>0</v>
      </c>
      <c r="DK13" s="22">
        <f t="shared" si="8"/>
        <v>0</v>
      </c>
      <c r="DL13" s="22">
        <v>4447.3999999999996</v>
      </c>
      <c r="DM13" s="22">
        <v>3728.9105</v>
      </c>
      <c r="DN13" s="22">
        <v>0</v>
      </c>
      <c r="DO13" s="22">
        <v>0</v>
      </c>
      <c r="DP13" s="22">
        <v>4447.3999999999996</v>
      </c>
      <c r="DQ13" s="22">
        <v>3728.9105</v>
      </c>
    </row>
    <row r="14" spans="1:122" s="19" customFormat="1" ht="18" customHeight="1" x14ac:dyDescent="0.25">
      <c r="B14" s="20">
        <v>5</v>
      </c>
      <c r="C14" s="41" t="s">
        <v>83</v>
      </c>
      <c r="D14" s="22">
        <f t="shared" si="2"/>
        <v>24101.037</v>
      </c>
      <c r="E14" s="22">
        <f t="shared" si="3"/>
        <v>20608.899000000001</v>
      </c>
      <c r="F14" s="22">
        <f t="shared" si="4"/>
        <v>14209.236499999999</v>
      </c>
      <c r="G14" s="22">
        <f t="shared" si="5"/>
        <v>10717.0985</v>
      </c>
      <c r="H14" s="22">
        <f t="shared" si="6"/>
        <v>12291.800500000001</v>
      </c>
      <c r="I14" s="22">
        <f t="shared" si="7"/>
        <v>10293.560000000001</v>
      </c>
      <c r="J14" s="22">
        <v>11320</v>
      </c>
      <c r="K14" s="22">
        <v>10055.339</v>
      </c>
      <c r="L14" s="22">
        <v>2900.0405000000001</v>
      </c>
      <c r="M14" s="22">
        <v>950.2</v>
      </c>
      <c r="N14" s="22">
        <v>11050</v>
      </c>
      <c r="O14" s="22">
        <v>9785.3389999999999</v>
      </c>
      <c r="P14" s="22">
        <v>300</v>
      </c>
      <c r="Q14" s="22">
        <v>230</v>
      </c>
      <c r="R14" s="22">
        <v>270</v>
      </c>
      <c r="S14" s="22">
        <v>270</v>
      </c>
      <c r="T14" s="22">
        <v>2600.0405000000001</v>
      </c>
      <c r="U14" s="22">
        <v>720.2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60</v>
      </c>
      <c r="AY14" s="22">
        <v>0</v>
      </c>
      <c r="AZ14" s="22">
        <v>0</v>
      </c>
      <c r="BA14" s="22">
        <v>0</v>
      </c>
      <c r="BB14" s="22">
        <v>60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9391.76</v>
      </c>
      <c r="BM14" s="22">
        <v>9343.36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9391.76</v>
      </c>
      <c r="CC14" s="22">
        <v>9343.36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300</v>
      </c>
      <c r="DG14" s="22">
        <v>260</v>
      </c>
      <c r="DH14" s="22">
        <v>0</v>
      </c>
      <c r="DI14" s="22">
        <v>0</v>
      </c>
      <c r="DJ14" s="22">
        <f t="shared" si="8"/>
        <v>129.23649999999998</v>
      </c>
      <c r="DK14" s="22">
        <f t="shared" si="8"/>
        <v>0</v>
      </c>
      <c r="DL14" s="22">
        <v>2529.2365</v>
      </c>
      <c r="DM14" s="22">
        <v>401.7595</v>
      </c>
      <c r="DN14" s="22">
        <v>0</v>
      </c>
      <c r="DO14" s="22">
        <v>0</v>
      </c>
      <c r="DP14" s="22">
        <v>2400</v>
      </c>
      <c r="DQ14" s="22">
        <v>401.7595</v>
      </c>
    </row>
    <row r="15" spans="1:122" ht="16.5" customHeight="1" x14ac:dyDescent="0.3">
      <c r="A15" s="23"/>
      <c r="B15" s="20">
        <v>6</v>
      </c>
      <c r="C15" s="41" t="s">
        <v>84</v>
      </c>
      <c r="D15" s="22">
        <f t="shared" si="2"/>
        <v>69225.699099999998</v>
      </c>
      <c r="E15" s="22">
        <f t="shared" si="3"/>
        <v>39064.093900000007</v>
      </c>
      <c r="F15" s="22">
        <f t="shared" si="4"/>
        <v>34218.300000000003</v>
      </c>
      <c r="G15" s="22">
        <f t="shared" si="5"/>
        <v>33069.413800000002</v>
      </c>
      <c r="H15" s="22">
        <f t="shared" si="6"/>
        <v>45057.399099999995</v>
      </c>
      <c r="I15" s="22">
        <f t="shared" si="7"/>
        <v>15430.381000000001</v>
      </c>
      <c r="J15" s="22">
        <v>21619.599999999999</v>
      </c>
      <c r="K15" s="22">
        <v>21191.287899999999</v>
      </c>
      <c r="L15" s="22">
        <v>8542.7991000000002</v>
      </c>
      <c r="M15" s="22">
        <v>6075.5</v>
      </c>
      <c r="N15" s="22">
        <v>21619.599999999999</v>
      </c>
      <c r="O15" s="22">
        <v>21191.287899999999</v>
      </c>
      <c r="P15" s="22">
        <v>8542.7991000000002</v>
      </c>
      <c r="Q15" s="22">
        <v>6075.5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650</v>
      </c>
      <c r="AY15" s="22">
        <v>610.68499999999995</v>
      </c>
      <c r="AZ15" s="22">
        <v>0</v>
      </c>
      <c r="BA15" s="22">
        <v>0</v>
      </c>
      <c r="BB15" s="22">
        <v>650</v>
      </c>
      <c r="BC15" s="22">
        <v>610.68499999999995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29514.6</v>
      </c>
      <c r="BM15" s="22">
        <v>4000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29514.6</v>
      </c>
      <c r="BY15" s="22">
        <v>4000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7000</v>
      </c>
      <c r="DA15" s="22">
        <v>5354.8810000000003</v>
      </c>
      <c r="DB15" s="22">
        <v>0</v>
      </c>
      <c r="DC15" s="22">
        <v>0</v>
      </c>
      <c r="DD15" s="22">
        <v>7000</v>
      </c>
      <c r="DE15" s="22">
        <v>5354.8810000000003</v>
      </c>
      <c r="DF15" s="22">
        <v>555</v>
      </c>
      <c r="DG15" s="22">
        <v>535</v>
      </c>
      <c r="DH15" s="22">
        <v>0</v>
      </c>
      <c r="DI15" s="22">
        <v>0</v>
      </c>
      <c r="DJ15" s="22">
        <f t="shared" si="8"/>
        <v>1343.7000000000007</v>
      </c>
      <c r="DK15" s="22">
        <f t="shared" si="8"/>
        <v>1296.7399999999998</v>
      </c>
      <c r="DL15" s="22">
        <v>11393.7</v>
      </c>
      <c r="DM15" s="22">
        <v>10732.4409</v>
      </c>
      <c r="DN15" s="22">
        <v>0</v>
      </c>
      <c r="DO15" s="22">
        <v>0</v>
      </c>
      <c r="DP15" s="22">
        <v>10050</v>
      </c>
      <c r="DQ15" s="22">
        <v>9435.7008999999998</v>
      </c>
    </row>
    <row r="16" spans="1:122" ht="16.5" customHeight="1" x14ac:dyDescent="0.3">
      <c r="A16" s="23"/>
      <c r="B16" s="20">
        <v>7</v>
      </c>
      <c r="C16" s="41" t="s">
        <v>85</v>
      </c>
      <c r="D16" s="22">
        <f t="shared" si="2"/>
        <v>11238.701999999999</v>
      </c>
      <c r="E16" s="22">
        <f t="shared" si="3"/>
        <v>7350.7443000000003</v>
      </c>
      <c r="F16" s="22">
        <f t="shared" si="4"/>
        <v>11238.701999999999</v>
      </c>
      <c r="G16" s="22">
        <f t="shared" si="5"/>
        <v>7576.6773000000003</v>
      </c>
      <c r="H16" s="22">
        <f t="shared" si="6"/>
        <v>0</v>
      </c>
      <c r="I16" s="22">
        <f t="shared" si="7"/>
        <v>-225.93299999999999</v>
      </c>
      <c r="J16" s="22">
        <v>10429.201999999999</v>
      </c>
      <c r="K16" s="22">
        <v>7576.6773000000003</v>
      </c>
      <c r="L16" s="22">
        <v>0</v>
      </c>
      <c r="M16" s="22">
        <v>0</v>
      </c>
      <c r="N16" s="22">
        <v>8855.9</v>
      </c>
      <c r="O16" s="22">
        <v>7576.6773000000003</v>
      </c>
      <c r="P16" s="22">
        <v>1217.3979999999999</v>
      </c>
      <c r="Q16" s="22">
        <v>0</v>
      </c>
      <c r="R16" s="22">
        <f>1393.302+180</f>
        <v>1573.3019999999999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-225.93299999999999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-225.93299999999999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120</v>
      </c>
      <c r="DG16" s="22">
        <v>0</v>
      </c>
      <c r="DH16" s="22">
        <v>0</v>
      </c>
      <c r="DI16" s="22">
        <v>0</v>
      </c>
      <c r="DJ16" s="22">
        <v>689.5</v>
      </c>
      <c r="DK16" s="22">
        <f t="shared" ref="DK16:DK55" si="9">DM16+DO16-DQ16</f>
        <v>0</v>
      </c>
      <c r="DL16" s="22">
        <v>689.5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</row>
    <row r="17" spans="1:121" ht="16.5" customHeight="1" x14ac:dyDescent="0.3">
      <c r="A17" s="23"/>
      <c r="B17" s="20">
        <v>8</v>
      </c>
      <c r="C17" s="41" t="s">
        <v>86</v>
      </c>
      <c r="D17" s="22">
        <f t="shared" si="2"/>
        <v>95442.554399999994</v>
      </c>
      <c r="E17" s="22">
        <f t="shared" si="3"/>
        <v>68602.027000000002</v>
      </c>
      <c r="F17" s="22">
        <f t="shared" si="4"/>
        <v>38808.5</v>
      </c>
      <c r="G17" s="22">
        <f t="shared" si="5"/>
        <v>36560.8246</v>
      </c>
      <c r="H17" s="22">
        <f t="shared" si="6"/>
        <v>66772.554399999994</v>
      </c>
      <c r="I17" s="22">
        <f t="shared" si="7"/>
        <v>42112.067799999997</v>
      </c>
      <c r="J17" s="22">
        <v>27350</v>
      </c>
      <c r="K17" s="22">
        <v>25814.959200000001</v>
      </c>
      <c r="L17" s="22">
        <v>1289.7544</v>
      </c>
      <c r="M17" s="22">
        <v>210</v>
      </c>
      <c r="N17" s="22">
        <v>24650</v>
      </c>
      <c r="O17" s="22">
        <v>23587.2592</v>
      </c>
      <c r="P17" s="22">
        <v>500</v>
      </c>
      <c r="Q17" s="22">
        <v>210</v>
      </c>
      <c r="R17" s="22">
        <v>2700</v>
      </c>
      <c r="S17" s="22">
        <v>2227.6999999999998</v>
      </c>
      <c r="T17" s="22">
        <v>789.75440000000003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53157.4</v>
      </c>
      <c r="AG17" s="22">
        <v>36886.427799999998</v>
      </c>
      <c r="AH17" s="22">
        <v>0</v>
      </c>
      <c r="AI17" s="22">
        <v>0</v>
      </c>
      <c r="AJ17" s="22">
        <v>53157.4</v>
      </c>
      <c r="AK17" s="22">
        <v>37500.536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-614.10820000000001</v>
      </c>
      <c r="AX17" s="22">
        <v>120</v>
      </c>
      <c r="AY17" s="22">
        <v>0</v>
      </c>
      <c r="AZ17" s="22">
        <v>0</v>
      </c>
      <c r="BA17" s="22">
        <v>0</v>
      </c>
      <c r="BB17" s="22">
        <v>120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12325.4</v>
      </c>
      <c r="BM17" s="22">
        <v>5015.6400000000003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12325.4</v>
      </c>
      <c r="CC17" s="22">
        <v>5015.6400000000003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1200</v>
      </c>
      <c r="DG17" s="22">
        <v>675</v>
      </c>
      <c r="DH17" s="22">
        <v>0</v>
      </c>
      <c r="DI17" s="22">
        <v>0</v>
      </c>
      <c r="DJ17" s="22">
        <f t="shared" ref="DJ17:DJ55" si="10">DL17+DN17-DP17</f>
        <v>0</v>
      </c>
      <c r="DK17" s="22">
        <f t="shared" si="9"/>
        <v>0</v>
      </c>
      <c r="DL17" s="22">
        <v>10138.5</v>
      </c>
      <c r="DM17" s="22">
        <v>10070.865400000001</v>
      </c>
      <c r="DN17" s="22">
        <v>0</v>
      </c>
      <c r="DO17" s="22">
        <v>0</v>
      </c>
      <c r="DP17" s="22">
        <v>10138.5</v>
      </c>
      <c r="DQ17" s="22">
        <v>10070.865400000001</v>
      </c>
    </row>
    <row r="18" spans="1:121" ht="16.5" customHeight="1" x14ac:dyDescent="0.3">
      <c r="A18" s="23"/>
      <c r="B18" s="20">
        <v>9</v>
      </c>
      <c r="C18" s="41" t="s">
        <v>87</v>
      </c>
      <c r="D18" s="22">
        <f t="shared" si="2"/>
        <v>50411.0291</v>
      </c>
      <c r="E18" s="22">
        <f t="shared" si="3"/>
        <v>48856.850600000005</v>
      </c>
      <c r="F18" s="22">
        <f t="shared" si="4"/>
        <v>49761.5</v>
      </c>
      <c r="G18" s="22">
        <f t="shared" si="5"/>
        <v>48207.321500000005</v>
      </c>
      <c r="H18" s="22">
        <f t="shared" si="6"/>
        <v>5849.5290999999997</v>
      </c>
      <c r="I18" s="22">
        <f t="shared" si="7"/>
        <v>4729.5406000000003</v>
      </c>
      <c r="J18" s="22">
        <v>32346</v>
      </c>
      <c r="K18" s="22">
        <v>31989.942999999999</v>
      </c>
      <c r="L18" s="22">
        <v>3851.5291000000002</v>
      </c>
      <c r="M18" s="22">
        <v>3819.9</v>
      </c>
      <c r="N18" s="22">
        <v>29586</v>
      </c>
      <c r="O18" s="22">
        <v>29359.442999999999</v>
      </c>
      <c r="P18" s="22">
        <v>1240.9291000000001</v>
      </c>
      <c r="Q18" s="22">
        <v>1240.9000000000001</v>
      </c>
      <c r="R18" s="22">
        <v>2760</v>
      </c>
      <c r="S18" s="22">
        <v>2630.5</v>
      </c>
      <c r="T18" s="22">
        <v>2610.6</v>
      </c>
      <c r="U18" s="22">
        <v>2579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-46.406999999999996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-46.406999999999996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1998</v>
      </c>
      <c r="BM18" s="22">
        <v>956.04759999999999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1998</v>
      </c>
      <c r="CC18" s="22">
        <v>956.04759999999999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5900</v>
      </c>
      <c r="CY18" s="22">
        <v>5892.317</v>
      </c>
      <c r="CZ18" s="22">
        <v>0</v>
      </c>
      <c r="DA18" s="22">
        <v>0</v>
      </c>
      <c r="DB18" s="22">
        <v>5900</v>
      </c>
      <c r="DC18" s="22">
        <v>5892.317</v>
      </c>
      <c r="DD18" s="22">
        <v>0</v>
      </c>
      <c r="DE18" s="22">
        <v>0</v>
      </c>
      <c r="DF18" s="22">
        <v>850</v>
      </c>
      <c r="DG18" s="22">
        <v>790</v>
      </c>
      <c r="DH18" s="22">
        <v>0</v>
      </c>
      <c r="DI18" s="22">
        <v>0</v>
      </c>
      <c r="DJ18" s="22">
        <f t="shared" si="10"/>
        <v>5465.5</v>
      </c>
      <c r="DK18" s="22">
        <f t="shared" si="9"/>
        <v>5455.0499999999993</v>
      </c>
      <c r="DL18" s="22">
        <v>10665.5</v>
      </c>
      <c r="DM18" s="22">
        <v>9535.0614999999998</v>
      </c>
      <c r="DN18" s="22">
        <v>0</v>
      </c>
      <c r="DO18" s="22">
        <v>0</v>
      </c>
      <c r="DP18" s="22">
        <v>5200</v>
      </c>
      <c r="DQ18" s="22">
        <v>4080.0115000000001</v>
      </c>
    </row>
    <row r="19" spans="1:121" ht="16.5" customHeight="1" x14ac:dyDescent="0.3">
      <c r="A19" s="23"/>
      <c r="B19" s="20">
        <v>10</v>
      </c>
      <c r="C19" s="41" t="s">
        <v>88</v>
      </c>
      <c r="D19" s="22">
        <f t="shared" si="2"/>
        <v>35644.336799999997</v>
      </c>
      <c r="E19" s="22">
        <f t="shared" si="3"/>
        <v>27563.873200000002</v>
      </c>
      <c r="F19" s="22">
        <f t="shared" si="4"/>
        <v>17670.199999999997</v>
      </c>
      <c r="G19" s="22">
        <f t="shared" si="5"/>
        <v>16065.5164</v>
      </c>
      <c r="H19" s="22">
        <f t="shared" si="6"/>
        <v>21508.1368</v>
      </c>
      <c r="I19" s="22">
        <f t="shared" si="7"/>
        <v>14655.881000000001</v>
      </c>
      <c r="J19" s="22">
        <v>13537.9</v>
      </c>
      <c r="K19" s="22">
        <v>12717.992200000001</v>
      </c>
      <c r="L19" s="22">
        <v>4184.6567999999997</v>
      </c>
      <c r="M19" s="22">
        <v>4130</v>
      </c>
      <c r="N19" s="22">
        <v>12447.9</v>
      </c>
      <c r="O19" s="22">
        <v>11895.7922</v>
      </c>
      <c r="P19" s="22">
        <v>5.6800000000000003E-2</v>
      </c>
      <c r="Q19" s="22">
        <v>0</v>
      </c>
      <c r="R19" s="22">
        <v>1090</v>
      </c>
      <c r="S19" s="22">
        <v>822.2</v>
      </c>
      <c r="T19" s="22">
        <v>4184.6000000000004</v>
      </c>
      <c r="U19" s="22">
        <v>4130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278.3</v>
      </c>
      <c r="AY19" s="22">
        <v>0</v>
      </c>
      <c r="AZ19" s="22">
        <v>0</v>
      </c>
      <c r="BA19" s="22">
        <v>0</v>
      </c>
      <c r="BB19" s="22">
        <v>278.3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15483.199000000001</v>
      </c>
      <c r="BM19" s="22">
        <v>8685.6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15483.199000000001</v>
      </c>
      <c r="BY19" s="22">
        <v>8685.6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1840.2809999999999</v>
      </c>
      <c r="CO19" s="22">
        <v>1840.2809999999999</v>
      </c>
      <c r="CP19" s="22">
        <v>0</v>
      </c>
      <c r="CQ19" s="22">
        <v>0</v>
      </c>
      <c r="CR19" s="22">
        <v>1840.2809999999999</v>
      </c>
      <c r="CS19" s="22">
        <v>1840.2809999999999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320</v>
      </c>
      <c r="DG19" s="22">
        <v>190</v>
      </c>
      <c r="DH19" s="22">
        <v>0</v>
      </c>
      <c r="DI19" s="22">
        <v>0</v>
      </c>
      <c r="DJ19" s="22">
        <f t="shared" si="10"/>
        <v>0</v>
      </c>
      <c r="DK19" s="22">
        <f t="shared" si="9"/>
        <v>0</v>
      </c>
      <c r="DL19" s="22">
        <v>3534</v>
      </c>
      <c r="DM19" s="22">
        <v>3157.5241999999998</v>
      </c>
      <c r="DN19" s="22">
        <v>0</v>
      </c>
      <c r="DO19" s="22">
        <v>0</v>
      </c>
      <c r="DP19" s="22">
        <v>3534</v>
      </c>
      <c r="DQ19" s="22">
        <v>3157.5241999999998</v>
      </c>
    </row>
    <row r="20" spans="1:121" ht="16.5" customHeight="1" x14ac:dyDescent="0.3">
      <c r="A20" s="23"/>
      <c r="B20" s="20">
        <v>11</v>
      </c>
      <c r="C20" s="41" t="s">
        <v>89</v>
      </c>
      <c r="D20" s="22">
        <f t="shared" si="2"/>
        <v>8504.4158000000007</v>
      </c>
      <c r="E20" s="22">
        <f t="shared" si="3"/>
        <v>7257.3600000000006</v>
      </c>
      <c r="F20" s="22">
        <f t="shared" si="4"/>
        <v>8109.6</v>
      </c>
      <c r="G20" s="22">
        <f t="shared" si="5"/>
        <v>6885.26</v>
      </c>
      <c r="H20" s="22">
        <f t="shared" si="6"/>
        <v>394.81580000000002</v>
      </c>
      <c r="I20" s="22">
        <f t="shared" si="7"/>
        <v>372.1</v>
      </c>
      <c r="J20" s="22">
        <v>6957</v>
      </c>
      <c r="K20" s="22">
        <v>6815.26</v>
      </c>
      <c r="L20" s="22">
        <v>394.81580000000002</v>
      </c>
      <c r="M20" s="22">
        <v>372.1</v>
      </c>
      <c r="N20" s="22">
        <v>6957</v>
      </c>
      <c r="O20" s="22">
        <v>6815.26</v>
      </c>
      <c r="P20" s="22">
        <v>394.81580000000002</v>
      </c>
      <c r="Q20" s="22">
        <v>372.1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70</v>
      </c>
      <c r="AY20" s="22">
        <v>0</v>
      </c>
      <c r="AZ20" s="22">
        <v>0</v>
      </c>
      <c r="BA20" s="22">
        <v>0</v>
      </c>
      <c r="BB20" s="22">
        <v>70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200</v>
      </c>
      <c r="DG20" s="22">
        <v>70</v>
      </c>
      <c r="DH20" s="22">
        <v>0</v>
      </c>
      <c r="DI20" s="22">
        <v>0</v>
      </c>
      <c r="DJ20" s="22">
        <f t="shared" si="10"/>
        <v>882.6</v>
      </c>
      <c r="DK20" s="22">
        <f t="shared" si="9"/>
        <v>0</v>
      </c>
      <c r="DL20" s="22">
        <v>882.6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</row>
    <row r="21" spans="1:121" ht="16.5" customHeight="1" x14ac:dyDescent="0.3">
      <c r="A21" s="23"/>
      <c r="B21" s="20">
        <v>12</v>
      </c>
      <c r="C21" s="41" t="s">
        <v>90</v>
      </c>
      <c r="D21" s="22">
        <f t="shared" si="2"/>
        <v>137975.9295</v>
      </c>
      <c r="E21" s="22">
        <f t="shared" si="3"/>
        <v>106622.8444</v>
      </c>
      <c r="F21" s="22">
        <f t="shared" si="4"/>
        <v>96088.5</v>
      </c>
      <c r="G21" s="22">
        <f t="shared" si="5"/>
        <v>83024.661200000002</v>
      </c>
      <c r="H21" s="22">
        <f t="shared" si="6"/>
        <v>63805.129500000003</v>
      </c>
      <c r="I21" s="22">
        <f t="shared" si="7"/>
        <v>44075.684300000001</v>
      </c>
      <c r="J21" s="22">
        <v>49183.8</v>
      </c>
      <c r="K21" s="22">
        <v>40115.160100000001</v>
      </c>
      <c r="L21" s="22">
        <v>16500</v>
      </c>
      <c r="M21" s="22">
        <v>11971.4385</v>
      </c>
      <c r="N21" s="22">
        <v>41514.300000000003</v>
      </c>
      <c r="O21" s="22">
        <v>34576.410100000001</v>
      </c>
      <c r="P21" s="22">
        <v>500</v>
      </c>
      <c r="Q21" s="22">
        <v>380</v>
      </c>
      <c r="R21" s="22">
        <v>7669.5</v>
      </c>
      <c r="S21" s="22">
        <v>5538.75</v>
      </c>
      <c r="T21" s="22">
        <v>16000</v>
      </c>
      <c r="U21" s="22">
        <v>11591.4385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6077.5</v>
      </c>
      <c r="AG21" s="22">
        <v>4652.5796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10577.5</v>
      </c>
      <c r="AS21" s="22">
        <v>9433.3876999999993</v>
      </c>
      <c r="AT21" s="22">
        <v>0</v>
      </c>
      <c r="AU21" s="22">
        <v>0</v>
      </c>
      <c r="AV21" s="22">
        <v>-4500</v>
      </c>
      <c r="AW21" s="22">
        <v>-4780.8081000000002</v>
      </c>
      <c r="AX21" s="22">
        <v>1639.2</v>
      </c>
      <c r="AY21" s="22">
        <v>1080</v>
      </c>
      <c r="AZ21" s="22">
        <v>0</v>
      </c>
      <c r="BA21" s="22">
        <v>0</v>
      </c>
      <c r="BB21" s="22">
        <v>1639.2</v>
      </c>
      <c r="BC21" s="22">
        <v>1080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41227.629500000003</v>
      </c>
      <c r="CO21" s="22">
        <v>27451.6662</v>
      </c>
      <c r="CP21" s="22">
        <v>0</v>
      </c>
      <c r="CQ21" s="22">
        <v>0</v>
      </c>
      <c r="CR21" s="22">
        <v>41227.629500000003</v>
      </c>
      <c r="CS21" s="22">
        <v>27451.6662</v>
      </c>
      <c r="CT21" s="22">
        <v>0</v>
      </c>
      <c r="CU21" s="22">
        <v>0</v>
      </c>
      <c r="CV21" s="22">
        <v>0</v>
      </c>
      <c r="CW21" s="22">
        <v>0</v>
      </c>
      <c r="CX21" s="22">
        <v>20947.8</v>
      </c>
      <c r="CY21" s="22">
        <v>20167</v>
      </c>
      <c r="CZ21" s="22">
        <v>0</v>
      </c>
      <c r="DA21" s="22">
        <v>0</v>
      </c>
      <c r="DB21" s="22">
        <v>20947.8</v>
      </c>
      <c r="DC21" s="22">
        <v>20167</v>
      </c>
      <c r="DD21" s="22">
        <v>0</v>
      </c>
      <c r="DE21" s="22">
        <v>0</v>
      </c>
      <c r="DF21" s="22">
        <v>2100</v>
      </c>
      <c r="DG21" s="22">
        <v>895</v>
      </c>
      <c r="DH21" s="22">
        <v>0</v>
      </c>
      <c r="DI21" s="22">
        <v>0</v>
      </c>
      <c r="DJ21" s="22">
        <f t="shared" si="10"/>
        <v>300</v>
      </c>
      <c r="DK21" s="22">
        <f t="shared" si="9"/>
        <v>290</v>
      </c>
      <c r="DL21" s="22">
        <v>22217.7</v>
      </c>
      <c r="DM21" s="22">
        <v>20767.501100000001</v>
      </c>
      <c r="DN21" s="22">
        <v>0</v>
      </c>
      <c r="DO21" s="22">
        <v>0</v>
      </c>
      <c r="DP21" s="22">
        <v>21917.7</v>
      </c>
      <c r="DQ21" s="22">
        <v>20477.501100000001</v>
      </c>
    </row>
    <row r="22" spans="1:121" s="19" customFormat="1" ht="18" customHeight="1" x14ac:dyDescent="0.25">
      <c r="B22" s="20">
        <v>13</v>
      </c>
      <c r="C22" s="41" t="s">
        <v>91</v>
      </c>
      <c r="D22" s="22">
        <f t="shared" si="2"/>
        <v>174046.29729999998</v>
      </c>
      <c r="E22" s="22">
        <f t="shared" si="3"/>
        <v>172500.1923</v>
      </c>
      <c r="F22" s="22">
        <f t="shared" si="4"/>
        <v>164760.69999999998</v>
      </c>
      <c r="G22" s="22">
        <f t="shared" si="5"/>
        <v>163821.79499999998</v>
      </c>
      <c r="H22" s="22">
        <f t="shared" si="6"/>
        <v>62830.597300000001</v>
      </c>
      <c r="I22" s="22">
        <f t="shared" si="7"/>
        <v>61596.011200000001</v>
      </c>
      <c r="J22" s="22">
        <v>90053.698999999993</v>
      </c>
      <c r="K22" s="22">
        <v>89796.981100000005</v>
      </c>
      <c r="L22" s="22">
        <v>74259.497300000003</v>
      </c>
      <c r="M22" s="22">
        <v>72608.191200000001</v>
      </c>
      <c r="N22" s="22">
        <v>57877</v>
      </c>
      <c r="O22" s="22">
        <v>57659.6944</v>
      </c>
      <c r="P22" s="22">
        <v>8005</v>
      </c>
      <c r="Q22" s="22">
        <v>7994.22</v>
      </c>
      <c r="R22" s="22">
        <v>32176.699000000001</v>
      </c>
      <c r="S22" s="22">
        <v>32137.286700000001</v>
      </c>
      <c r="T22" s="22">
        <v>66254.497300000003</v>
      </c>
      <c r="U22" s="22">
        <v>64613.9712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-11428.9</v>
      </c>
      <c r="AG22" s="22">
        <v>-11012.18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5000</v>
      </c>
      <c r="AS22" s="22">
        <v>5000</v>
      </c>
      <c r="AT22" s="22">
        <v>0</v>
      </c>
      <c r="AU22" s="22">
        <v>0</v>
      </c>
      <c r="AV22" s="22">
        <v>-16428.900000000001</v>
      </c>
      <c r="AW22" s="22">
        <v>-16012.18</v>
      </c>
      <c r="AX22" s="22">
        <v>2940.8</v>
      </c>
      <c r="AY22" s="22">
        <v>2934</v>
      </c>
      <c r="AZ22" s="22">
        <v>0</v>
      </c>
      <c r="BA22" s="22">
        <v>0</v>
      </c>
      <c r="BB22" s="22">
        <v>2940.8</v>
      </c>
      <c r="BC22" s="22">
        <v>2934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927</v>
      </c>
      <c r="CM22" s="22">
        <v>927</v>
      </c>
      <c r="CN22" s="22">
        <v>0</v>
      </c>
      <c r="CO22" s="22">
        <v>0</v>
      </c>
      <c r="CP22" s="22">
        <v>927</v>
      </c>
      <c r="CQ22" s="22">
        <v>927</v>
      </c>
      <c r="CR22" s="22">
        <v>0</v>
      </c>
      <c r="CS22" s="22">
        <v>0</v>
      </c>
      <c r="CT22" s="22">
        <v>927</v>
      </c>
      <c r="CU22" s="22">
        <v>927</v>
      </c>
      <c r="CV22" s="22">
        <v>0</v>
      </c>
      <c r="CW22" s="22">
        <v>0</v>
      </c>
      <c r="CX22" s="22">
        <v>11832.2</v>
      </c>
      <c r="CY22" s="22">
        <v>11832.2</v>
      </c>
      <c r="CZ22" s="22">
        <v>0</v>
      </c>
      <c r="DA22" s="22">
        <v>0</v>
      </c>
      <c r="DB22" s="22">
        <v>11832.2</v>
      </c>
      <c r="DC22" s="22">
        <v>11832.2</v>
      </c>
      <c r="DD22" s="22">
        <v>0</v>
      </c>
      <c r="DE22" s="22">
        <v>0</v>
      </c>
      <c r="DF22" s="22">
        <v>2685</v>
      </c>
      <c r="DG22" s="22">
        <v>2685</v>
      </c>
      <c r="DH22" s="22">
        <v>0</v>
      </c>
      <c r="DI22" s="22">
        <v>0</v>
      </c>
      <c r="DJ22" s="22">
        <f t="shared" si="10"/>
        <v>2777.0009999999966</v>
      </c>
      <c r="DK22" s="22">
        <f t="shared" si="9"/>
        <v>2729</v>
      </c>
      <c r="DL22" s="22">
        <v>56322.000999999997</v>
      </c>
      <c r="DM22" s="22">
        <v>55646.613899999997</v>
      </c>
      <c r="DN22" s="22">
        <v>0</v>
      </c>
      <c r="DO22" s="22">
        <v>0</v>
      </c>
      <c r="DP22" s="22">
        <v>53545</v>
      </c>
      <c r="DQ22" s="22">
        <v>52917.613899999997</v>
      </c>
    </row>
    <row r="23" spans="1:121" ht="16.5" customHeight="1" x14ac:dyDescent="0.3">
      <c r="A23" s="23"/>
      <c r="B23" s="20">
        <v>14</v>
      </c>
      <c r="C23" s="41" t="s">
        <v>92</v>
      </c>
      <c r="D23" s="22">
        <f t="shared" si="2"/>
        <v>19624.650799999999</v>
      </c>
      <c r="E23" s="22">
        <f t="shared" si="3"/>
        <v>15441.593000000001</v>
      </c>
      <c r="F23" s="22">
        <f t="shared" si="4"/>
        <v>16519.8</v>
      </c>
      <c r="G23" s="22">
        <f t="shared" si="5"/>
        <v>15224.593000000001</v>
      </c>
      <c r="H23" s="22">
        <f t="shared" si="6"/>
        <v>3104.8508000000002</v>
      </c>
      <c r="I23" s="22">
        <f t="shared" si="7"/>
        <v>217</v>
      </c>
      <c r="J23" s="22">
        <v>15240</v>
      </c>
      <c r="K23" s="22">
        <v>14232.593000000001</v>
      </c>
      <c r="L23" s="22">
        <v>3104.8508000000002</v>
      </c>
      <c r="M23" s="22">
        <v>217</v>
      </c>
      <c r="N23" s="22">
        <v>14100</v>
      </c>
      <c r="O23" s="22">
        <v>13664.593000000001</v>
      </c>
      <c r="P23" s="22">
        <v>950</v>
      </c>
      <c r="Q23" s="22">
        <v>217</v>
      </c>
      <c r="R23" s="22">
        <v>1140</v>
      </c>
      <c r="S23" s="22">
        <v>568</v>
      </c>
      <c r="T23" s="22">
        <v>2154.8508000000002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230</v>
      </c>
      <c r="AY23" s="22">
        <v>0</v>
      </c>
      <c r="AZ23" s="22">
        <v>0</v>
      </c>
      <c r="BA23" s="22">
        <v>0</v>
      </c>
      <c r="BB23" s="22">
        <v>230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f t="shared" si="10"/>
        <v>1049.8</v>
      </c>
      <c r="DK23" s="22">
        <f t="shared" si="9"/>
        <v>992</v>
      </c>
      <c r="DL23" s="22">
        <v>1049.8</v>
      </c>
      <c r="DM23" s="22">
        <v>992</v>
      </c>
      <c r="DN23" s="22">
        <v>0</v>
      </c>
      <c r="DO23" s="22">
        <v>0</v>
      </c>
      <c r="DP23" s="22">
        <v>0</v>
      </c>
      <c r="DQ23" s="22">
        <v>0</v>
      </c>
    </row>
    <row r="24" spans="1:121" ht="16.5" customHeight="1" x14ac:dyDescent="0.3">
      <c r="A24" s="23"/>
      <c r="B24" s="20">
        <v>15</v>
      </c>
      <c r="C24" s="41" t="s">
        <v>93</v>
      </c>
      <c r="D24" s="22">
        <f t="shared" si="2"/>
        <v>166124.88890000002</v>
      </c>
      <c r="E24" s="22">
        <f t="shared" si="3"/>
        <v>156282.13740000001</v>
      </c>
      <c r="F24" s="22">
        <f t="shared" si="4"/>
        <v>89358.200000000012</v>
      </c>
      <c r="G24" s="22">
        <f t="shared" si="5"/>
        <v>86321.775500000003</v>
      </c>
      <c r="H24" s="22">
        <f t="shared" si="6"/>
        <v>94966.688900000008</v>
      </c>
      <c r="I24" s="22">
        <f t="shared" si="7"/>
        <v>88157.236999999994</v>
      </c>
      <c r="J24" s="22">
        <v>42776.1</v>
      </c>
      <c r="K24" s="22">
        <v>41046.678399999997</v>
      </c>
      <c r="L24" s="22">
        <v>0</v>
      </c>
      <c r="M24" s="22">
        <v>0</v>
      </c>
      <c r="N24" s="22">
        <v>40686.1</v>
      </c>
      <c r="O24" s="22">
        <v>39413.678399999997</v>
      </c>
      <c r="P24" s="22">
        <v>0</v>
      </c>
      <c r="Q24" s="22">
        <v>0</v>
      </c>
      <c r="R24" s="22">
        <v>2090</v>
      </c>
      <c r="S24" s="22">
        <v>1633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57048.588000000003</v>
      </c>
      <c r="AG24" s="22">
        <v>52393.485000000001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61933.588000000003</v>
      </c>
      <c r="AS24" s="22">
        <v>58161.947999999997</v>
      </c>
      <c r="AT24" s="22">
        <v>0</v>
      </c>
      <c r="AU24" s="22">
        <v>0</v>
      </c>
      <c r="AV24" s="22">
        <v>-4885</v>
      </c>
      <c r="AW24" s="22">
        <v>-5768.4629999999997</v>
      </c>
      <c r="AX24" s="22">
        <v>740</v>
      </c>
      <c r="AY24" s="22">
        <v>740</v>
      </c>
      <c r="AZ24" s="22">
        <v>0</v>
      </c>
      <c r="BA24" s="22">
        <v>0</v>
      </c>
      <c r="BB24" s="22">
        <v>740</v>
      </c>
      <c r="BC24" s="22">
        <v>740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37918.100899999998</v>
      </c>
      <c r="BM24" s="22">
        <v>35763.752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37918.100899999998</v>
      </c>
      <c r="BY24" s="22">
        <v>35763.752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5500</v>
      </c>
      <c r="CM24" s="22">
        <v>5445.7719999999999</v>
      </c>
      <c r="CN24" s="22">
        <v>0</v>
      </c>
      <c r="CO24" s="22">
        <v>0</v>
      </c>
      <c r="CP24" s="22">
        <v>5500</v>
      </c>
      <c r="CQ24" s="22">
        <v>5445.7719999999999</v>
      </c>
      <c r="CR24" s="22">
        <v>0</v>
      </c>
      <c r="CS24" s="22">
        <v>0</v>
      </c>
      <c r="CT24" s="22">
        <v>5500</v>
      </c>
      <c r="CU24" s="22">
        <v>5445.7719999999999</v>
      </c>
      <c r="CV24" s="22">
        <v>0</v>
      </c>
      <c r="CW24" s="22">
        <v>0</v>
      </c>
      <c r="CX24" s="22">
        <v>19560</v>
      </c>
      <c r="CY24" s="22">
        <v>19150</v>
      </c>
      <c r="CZ24" s="22">
        <v>0</v>
      </c>
      <c r="DA24" s="22">
        <v>0</v>
      </c>
      <c r="DB24" s="22">
        <v>19560</v>
      </c>
      <c r="DC24" s="22">
        <v>19150</v>
      </c>
      <c r="DD24" s="22">
        <v>0</v>
      </c>
      <c r="DE24" s="22">
        <v>0</v>
      </c>
      <c r="DF24" s="22">
        <v>1980</v>
      </c>
      <c r="DG24" s="22">
        <v>1320</v>
      </c>
      <c r="DH24" s="22">
        <v>0</v>
      </c>
      <c r="DI24" s="22">
        <v>0</v>
      </c>
      <c r="DJ24" s="22">
        <f t="shared" si="10"/>
        <v>602.09999999999854</v>
      </c>
      <c r="DK24" s="22">
        <f t="shared" si="9"/>
        <v>422.44999999999709</v>
      </c>
      <c r="DL24" s="22">
        <v>18802.099999999999</v>
      </c>
      <c r="DM24" s="22">
        <v>18619.325099999998</v>
      </c>
      <c r="DN24" s="22">
        <v>0</v>
      </c>
      <c r="DO24" s="22">
        <v>0</v>
      </c>
      <c r="DP24" s="22">
        <v>18200</v>
      </c>
      <c r="DQ24" s="22">
        <v>18196.875100000001</v>
      </c>
    </row>
    <row r="25" spans="1:121" s="19" customFormat="1" ht="17.25" customHeight="1" x14ac:dyDescent="0.25">
      <c r="B25" s="20">
        <v>16</v>
      </c>
      <c r="C25" s="41" t="s">
        <v>94</v>
      </c>
      <c r="D25" s="22">
        <f t="shared" si="2"/>
        <v>1289960.8462</v>
      </c>
      <c r="E25" s="22">
        <f t="shared" si="3"/>
        <v>866348.84730000014</v>
      </c>
      <c r="F25" s="22">
        <f t="shared" si="4"/>
        <v>803758.87329999998</v>
      </c>
      <c r="G25" s="22">
        <f t="shared" si="5"/>
        <v>731232.66130000004</v>
      </c>
      <c r="H25" s="22">
        <f t="shared" si="6"/>
        <v>636201.97289999994</v>
      </c>
      <c r="I25" s="22">
        <f t="shared" si="7"/>
        <v>256379.88400000002</v>
      </c>
      <c r="J25" s="22">
        <v>156523.7733</v>
      </c>
      <c r="K25" s="22">
        <v>139425.70319999999</v>
      </c>
      <c r="L25" s="22">
        <v>50031.89</v>
      </c>
      <c r="M25" s="22">
        <v>25089.37</v>
      </c>
      <c r="N25" s="22">
        <v>113735.5566</v>
      </c>
      <c r="O25" s="22">
        <v>108215.3121</v>
      </c>
      <c r="P25" s="22">
        <v>43551.89</v>
      </c>
      <c r="Q25" s="22">
        <v>22077.37</v>
      </c>
      <c r="R25" s="22">
        <v>33710</v>
      </c>
      <c r="S25" s="22">
        <v>23069.1774</v>
      </c>
      <c r="T25" s="22">
        <v>6480</v>
      </c>
      <c r="U25" s="22">
        <v>3012</v>
      </c>
      <c r="V25" s="22">
        <v>1000</v>
      </c>
      <c r="W25" s="22">
        <v>0</v>
      </c>
      <c r="X25" s="22">
        <v>1000</v>
      </c>
      <c r="Y25" s="22">
        <v>800</v>
      </c>
      <c r="Z25" s="22">
        <v>0</v>
      </c>
      <c r="AA25" s="22">
        <v>0</v>
      </c>
      <c r="AB25" s="22">
        <v>0</v>
      </c>
      <c r="AC25" s="22">
        <v>0</v>
      </c>
      <c r="AD25" s="22">
        <v>29270</v>
      </c>
      <c r="AE25" s="22">
        <v>29063.66</v>
      </c>
      <c r="AF25" s="22">
        <v>75319.6829</v>
      </c>
      <c r="AG25" s="22">
        <v>86061.994000000006</v>
      </c>
      <c r="AH25" s="22">
        <v>120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29150</v>
      </c>
      <c r="AQ25" s="22">
        <v>29063.66</v>
      </c>
      <c r="AR25" s="22">
        <v>241973</v>
      </c>
      <c r="AS25" s="22">
        <v>132690.027</v>
      </c>
      <c r="AT25" s="22">
        <v>0</v>
      </c>
      <c r="AU25" s="22">
        <v>0</v>
      </c>
      <c r="AV25" s="22">
        <v>-166653.31709999999</v>
      </c>
      <c r="AW25" s="22">
        <v>-46628.033000000003</v>
      </c>
      <c r="AX25" s="22">
        <v>85171.6</v>
      </c>
      <c r="AY25" s="22">
        <v>79545.899000000005</v>
      </c>
      <c r="AZ25" s="22">
        <v>800</v>
      </c>
      <c r="BA25" s="22">
        <v>800</v>
      </c>
      <c r="BB25" s="22">
        <v>79371.600000000006</v>
      </c>
      <c r="BC25" s="22">
        <v>76245.899000000005</v>
      </c>
      <c r="BD25" s="22">
        <v>0</v>
      </c>
      <c r="BE25" s="22">
        <v>0</v>
      </c>
      <c r="BF25" s="22">
        <v>5800</v>
      </c>
      <c r="BG25" s="22">
        <v>3300</v>
      </c>
      <c r="BH25" s="22">
        <v>800</v>
      </c>
      <c r="BI25" s="22">
        <v>800</v>
      </c>
      <c r="BJ25" s="22">
        <v>27010</v>
      </c>
      <c r="BK25" s="22">
        <v>22808.250100000001</v>
      </c>
      <c r="BL25" s="22">
        <v>5100</v>
      </c>
      <c r="BM25" s="22">
        <v>4522.4399999999996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6010</v>
      </c>
      <c r="BW25" s="22">
        <v>5008.2300999999998</v>
      </c>
      <c r="BX25" s="22">
        <v>5100</v>
      </c>
      <c r="BY25" s="22">
        <v>4522.4399999999996</v>
      </c>
      <c r="BZ25" s="22">
        <v>21000</v>
      </c>
      <c r="CA25" s="22">
        <v>17800.02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45533.4</v>
      </c>
      <c r="CM25" s="22">
        <v>41844.133999999998</v>
      </c>
      <c r="CN25" s="22">
        <v>369572.66</v>
      </c>
      <c r="CO25" s="22">
        <v>57553.716999999997</v>
      </c>
      <c r="CP25" s="22">
        <v>38833.4</v>
      </c>
      <c r="CQ25" s="22">
        <v>35144.133999999998</v>
      </c>
      <c r="CR25" s="22">
        <v>224037.5</v>
      </c>
      <c r="CS25" s="22">
        <v>32232.611000000001</v>
      </c>
      <c r="CT25" s="22">
        <v>8341.9</v>
      </c>
      <c r="CU25" s="22">
        <v>8298.634</v>
      </c>
      <c r="CV25" s="22">
        <v>168887.5</v>
      </c>
      <c r="CW25" s="22">
        <v>32158.510999999999</v>
      </c>
      <c r="CX25" s="22">
        <v>292950.09999999998</v>
      </c>
      <c r="CY25" s="22">
        <v>284851.09700000001</v>
      </c>
      <c r="CZ25" s="22">
        <v>134377.74</v>
      </c>
      <c r="DA25" s="22">
        <v>81552.362999999998</v>
      </c>
      <c r="DB25" s="22">
        <v>139350.29999999999</v>
      </c>
      <c r="DC25" s="22">
        <v>132582.60200000001</v>
      </c>
      <c r="DD25" s="22">
        <v>56456.6</v>
      </c>
      <c r="DE25" s="22">
        <v>46466.983</v>
      </c>
      <c r="DF25" s="22">
        <v>6300</v>
      </c>
      <c r="DG25" s="22">
        <v>6300</v>
      </c>
      <c r="DH25" s="22">
        <v>0</v>
      </c>
      <c r="DI25" s="22">
        <v>0</v>
      </c>
      <c r="DJ25" s="22">
        <f t="shared" si="10"/>
        <v>10000</v>
      </c>
      <c r="DK25" s="22">
        <f t="shared" si="9"/>
        <v>6130.2200000000012</v>
      </c>
      <c r="DL25" s="22">
        <v>160000</v>
      </c>
      <c r="DM25" s="22">
        <v>127393.91800000001</v>
      </c>
      <c r="DN25" s="22">
        <v>0</v>
      </c>
      <c r="DO25" s="22">
        <v>0</v>
      </c>
      <c r="DP25" s="22">
        <v>150000</v>
      </c>
      <c r="DQ25" s="22">
        <v>121263.698</v>
      </c>
    </row>
    <row r="26" spans="1:121" ht="16.5" customHeight="1" x14ac:dyDescent="0.3">
      <c r="A26" s="23"/>
      <c r="B26" s="20">
        <v>17</v>
      </c>
      <c r="C26" s="41" t="s">
        <v>95</v>
      </c>
      <c r="D26" s="22">
        <f t="shared" si="2"/>
        <v>64919.441100000004</v>
      </c>
      <c r="E26" s="22">
        <f t="shared" si="3"/>
        <v>53875.769399999997</v>
      </c>
      <c r="F26" s="22">
        <f t="shared" si="4"/>
        <v>36570.300000000003</v>
      </c>
      <c r="G26" s="22">
        <f t="shared" si="5"/>
        <v>26637.937399999999</v>
      </c>
      <c r="H26" s="22">
        <f t="shared" si="6"/>
        <v>28817.141100000001</v>
      </c>
      <c r="I26" s="22">
        <f t="shared" si="7"/>
        <v>27705.831999999999</v>
      </c>
      <c r="J26" s="22">
        <v>21695.4</v>
      </c>
      <c r="K26" s="22">
        <v>17987.9319</v>
      </c>
      <c r="L26" s="22">
        <v>910</v>
      </c>
      <c r="M26" s="22">
        <v>910</v>
      </c>
      <c r="N26" s="22">
        <v>20895.400000000001</v>
      </c>
      <c r="O26" s="22">
        <v>17913.6819</v>
      </c>
      <c r="P26" s="22">
        <v>910</v>
      </c>
      <c r="Q26" s="22">
        <v>910</v>
      </c>
      <c r="R26" s="22">
        <v>300</v>
      </c>
      <c r="S26" s="22">
        <v>59.85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1300</v>
      </c>
      <c r="AE26" s="22">
        <v>1175.1925000000001</v>
      </c>
      <c r="AF26" s="22">
        <v>22409.141100000001</v>
      </c>
      <c r="AG26" s="22">
        <v>21299.246999999999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1300</v>
      </c>
      <c r="AQ26" s="22">
        <v>1175.1925000000001</v>
      </c>
      <c r="AR26" s="22">
        <v>22409.141100000001</v>
      </c>
      <c r="AS26" s="22">
        <v>21350.053</v>
      </c>
      <c r="AT26" s="22">
        <v>0</v>
      </c>
      <c r="AU26" s="22">
        <v>0</v>
      </c>
      <c r="AV26" s="22">
        <v>0</v>
      </c>
      <c r="AW26" s="22">
        <v>-50.805999999999997</v>
      </c>
      <c r="AX26" s="22">
        <v>1090</v>
      </c>
      <c r="AY26" s="22">
        <v>1040.5999999999999</v>
      </c>
      <c r="AZ26" s="22">
        <v>0</v>
      </c>
      <c r="BA26" s="22">
        <v>0</v>
      </c>
      <c r="BB26" s="22">
        <v>960</v>
      </c>
      <c r="BC26" s="22">
        <v>960</v>
      </c>
      <c r="BD26" s="22">
        <v>0</v>
      </c>
      <c r="BE26" s="22">
        <v>0</v>
      </c>
      <c r="BF26" s="22">
        <v>130</v>
      </c>
      <c r="BG26" s="22">
        <v>80.599999999999994</v>
      </c>
      <c r="BH26" s="22">
        <v>0</v>
      </c>
      <c r="BI26" s="22">
        <v>0</v>
      </c>
      <c r="BJ26" s="22">
        <v>300</v>
      </c>
      <c r="BK26" s="22">
        <v>209.5</v>
      </c>
      <c r="BL26" s="22">
        <v>5498</v>
      </c>
      <c r="BM26" s="22">
        <v>5496.585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300</v>
      </c>
      <c r="CA26" s="22">
        <v>209.5</v>
      </c>
      <c r="CB26" s="22">
        <v>5498</v>
      </c>
      <c r="CC26" s="22">
        <v>5496.585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550</v>
      </c>
      <c r="CM26" s="22">
        <v>350</v>
      </c>
      <c r="CN26" s="22">
        <v>0</v>
      </c>
      <c r="CO26" s="22">
        <v>0</v>
      </c>
      <c r="CP26" s="22">
        <v>550</v>
      </c>
      <c r="CQ26" s="22">
        <v>350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5894</v>
      </c>
      <c r="CY26" s="22">
        <v>5126.7129999999997</v>
      </c>
      <c r="CZ26" s="22">
        <v>0</v>
      </c>
      <c r="DA26" s="22">
        <v>0</v>
      </c>
      <c r="DB26" s="22">
        <v>5894</v>
      </c>
      <c r="DC26" s="22">
        <v>5126.7129999999997</v>
      </c>
      <c r="DD26" s="22">
        <v>0</v>
      </c>
      <c r="DE26" s="22">
        <v>0</v>
      </c>
      <c r="DF26" s="22">
        <v>650</v>
      </c>
      <c r="DG26" s="22">
        <v>280</v>
      </c>
      <c r="DH26" s="22">
        <v>0</v>
      </c>
      <c r="DI26" s="22">
        <v>0</v>
      </c>
      <c r="DJ26" s="22">
        <f t="shared" si="10"/>
        <v>4622.8999999999996</v>
      </c>
      <c r="DK26" s="22">
        <f t="shared" si="9"/>
        <v>0</v>
      </c>
      <c r="DL26" s="22">
        <v>5090.8999999999996</v>
      </c>
      <c r="DM26" s="22">
        <v>468</v>
      </c>
      <c r="DN26" s="22">
        <v>0</v>
      </c>
      <c r="DO26" s="22">
        <v>0</v>
      </c>
      <c r="DP26" s="22">
        <v>468</v>
      </c>
      <c r="DQ26" s="22">
        <v>468</v>
      </c>
    </row>
    <row r="27" spans="1:121" ht="16.5" customHeight="1" x14ac:dyDescent="0.3">
      <c r="A27" s="23"/>
      <c r="B27" s="20">
        <v>18</v>
      </c>
      <c r="C27" s="41" t="s">
        <v>96</v>
      </c>
      <c r="D27" s="22">
        <f t="shared" si="2"/>
        <v>25955.005799999999</v>
      </c>
      <c r="E27" s="22">
        <f t="shared" si="3"/>
        <v>16920.987000000001</v>
      </c>
      <c r="F27" s="22">
        <f t="shared" si="4"/>
        <v>22774</v>
      </c>
      <c r="G27" s="22">
        <f t="shared" si="5"/>
        <v>16920.987000000001</v>
      </c>
      <c r="H27" s="22">
        <f t="shared" si="6"/>
        <v>3981.0057999999999</v>
      </c>
      <c r="I27" s="22">
        <f t="shared" si="7"/>
        <v>0</v>
      </c>
      <c r="J27" s="22">
        <v>16043.6</v>
      </c>
      <c r="K27" s="22">
        <v>15000.087</v>
      </c>
      <c r="L27" s="22">
        <v>431.00580000000002</v>
      </c>
      <c r="M27" s="22">
        <v>0</v>
      </c>
      <c r="N27" s="22">
        <v>15748</v>
      </c>
      <c r="O27" s="22">
        <v>14930.687</v>
      </c>
      <c r="P27" s="22">
        <v>431.00580000000002</v>
      </c>
      <c r="Q27" s="22">
        <v>0</v>
      </c>
      <c r="R27" s="22">
        <v>280</v>
      </c>
      <c r="S27" s="22">
        <v>55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1450</v>
      </c>
      <c r="AE27" s="22">
        <v>0</v>
      </c>
      <c r="AF27" s="22">
        <v>0</v>
      </c>
      <c r="AG27" s="22">
        <v>0</v>
      </c>
      <c r="AH27" s="22">
        <v>700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750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1420.4</v>
      </c>
      <c r="AY27" s="22">
        <v>492.2</v>
      </c>
      <c r="AZ27" s="22">
        <v>0</v>
      </c>
      <c r="BA27" s="22">
        <v>0</v>
      </c>
      <c r="BB27" s="22">
        <v>1372.2</v>
      </c>
      <c r="BC27" s="22">
        <v>444</v>
      </c>
      <c r="BD27" s="22">
        <v>0</v>
      </c>
      <c r="BE27" s="22">
        <v>0</v>
      </c>
      <c r="BF27" s="22">
        <v>48.2</v>
      </c>
      <c r="BG27" s="22">
        <v>48.2</v>
      </c>
      <c r="BH27" s="22">
        <v>0</v>
      </c>
      <c r="BI27" s="22">
        <v>0</v>
      </c>
      <c r="BJ27" s="22">
        <v>1640</v>
      </c>
      <c r="BK27" s="22">
        <v>898.7</v>
      </c>
      <c r="BL27" s="22">
        <v>3550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1240</v>
      </c>
      <c r="BW27" s="22">
        <v>898.7</v>
      </c>
      <c r="BX27" s="22">
        <v>1550</v>
      </c>
      <c r="BY27" s="22">
        <v>0</v>
      </c>
      <c r="BZ27" s="22">
        <v>400</v>
      </c>
      <c r="CA27" s="22">
        <v>0</v>
      </c>
      <c r="CB27" s="22">
        <v>2000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150</v>
      </c>
      <c r="CM27" s="22">
        <v>150</v>
      </c>
      <c r="CN27" s="22">
        <v>0</v>
      </c>
      <c r="CO27" s="22">
        <v>0</v>
      </c>
      <c r="CP27" s="22">
        <v>150</v>
      </c>
      <c r="CQ27" s="22">
        <v>150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120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690</v>
      </c>
      <c r="DG27" s="22">
        <v>380</v>
      </c>
      <c r="DH27" s="22">
        <v>0</v>
      </c>
      <c r="DI27" s="22">
        <v>0</v>
      </c>
      <c r="DJ27" s="22">
        <f t="shared" si="10"/>
        <v>460</v>
      </c>
      <c r="DK27" s="22">
        <f t="shared" si="9"/>
        <v>0</v>
      </c>
      <c r="DL27" s="22">
        <v>1260</v>
      </c>
      <c r="DM27" s="22">
        <v>0</v>
      </c>
      <c r="DN27" s="22">
        <v>0</v>
      </c>
      <c r="DO27" s="22">
        <v>0</v>
      </c>
      <c r="DP27" s="22">
        <v>800</v>
      </c>
      <c r="DQ27" s="22">
        <v>0</v>
      </c>
    </row>
    <row r="28" spans="1:121" ht="16.5" customHeight="1" x14ac:dyDescent="0.3">
      <c r="A28" s="23"/>
      <c r="B28" s="20">
        <v>19</v>
      </c>
      <c r="C28" s="41" t="s">
        <v>97</v>
      </c>
      <c r="D28" s="22">
        <f t="shared" si="2"/>
        <v>40876.335100000004</v>
      </c>
      <c r="E28" s="22">
        <f t="shared" si="3"/>
        <v>36714.555400000005</v>
      </c>
      <c r="F28" s="22">
        <f t="shared" si="4"/>
        <v>26127.200000000001</v>
      </c>
      <c r="G28" s="22">
        <f t="shared" si="5"/>
        <v>22287.1944</v>
      </c>
      <c r="H28" s="22">
        <f t="shared" si="6"/>
        <v>17448.8351</v>
      </c>
      <c r="I28" s="22">
        <f t="shared" si="7"/>
        <v>17127.061000000002</v>
      </c>
      <c r="J28" s="22">
        <v>18605.866999999998</v>
      </c>
      <c r="K28" s="22">
        <v>15773.7678</v>
      </c>
      <c r="L28" s="22">
        <v>1335</v>
      </c>
      <c r="M28" s="22">
        <v>1295</v>
      </c>
      <c r="N28" s="22">
        <v>18451.866999999998</v>
      </c>
      <c r="O28" s="22">
        <v>15704.3678</v>
      </c>
      <c r="P28" s="22">
        <v>500</v>
      </c>
      <c r="Q28" s="22">
        <v>460</v>
      </c>
      <c r="R28" s="22">
        <v>139</v>
      </c>
      <c r="S28" s="22">
        <v>55</v>
      </c>
      <c r="T28" s="22">
        <v>835</v>
      </c>
      <c r="U28" s="22">
        <v>835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1973.433</v>
      </c>
      <c r="AE28" s="22">
        <v>1412.1025999999999</v>
      </c>
      <c r="AF28" s="22">
        <v>14083</v>
      </c>
      <c r="AG28" s="22">
        <v>13874.061</v>
      </c>
      <c r="AH28" s="22">
        <v>773.43299999999999</v>
      </c>
      <c r="AI28" s="22">
        <v>712.10260000000005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1200</v>
      </c>
      <c r="AQ28" s="22">
        <v>700</v>
      </c>
      <c r="AR28" s="22">
        <v>15371.8</v>
      </c>
      <c r="AS28" s="22">
        <v>14762.861000000001</v>
      </c>
      <c r="AT28" s="22">
        <v>0</v>
      </c>
      <c r="AU28" s="22">
        <v>0</v>
      </c>
      <c r="AV28" s="22">
        <v>-1288.8</v>
      </c>
      <c r="AW28" s="22">
        <v>-888.8</v>
      </c>
      <c r="AX28" s="22">
        <v>875</v>
      </c>
      <c r="AY28" s="22">
        <v>861.84</v>
      </c>
      <c r="AZ28" s="22">
        <v>0</v>
      </c>
      <c r="BA28" s="22">
        <v>0</v>
      </c>
      <c r="BB28" s="22">
        <v>840</v>
      </c>
      <c r="BC28" s="22">
        <v>840</v>
      </c>
      <c r="BD28" s="22">
        <v>0</v>
      </c>
      <c r="BE28" s="22">
        <v>0</v>
      </c>
      <c r="BF28" s="22">
        <v>35</v>
      </c>
      <c r="BG28" s="22">
        <v>21.84</v>
      </c>
      <c r="BH28" s="22">
        <v>0</v>
      </c>
      <c r="BI28" s="22">
        <v>0</v>
      </c>
      <c r="BJ28" s="22">
        <v>890.7</v>
      </c>
      <c r="BK28" s="22">
        <v>890.7</v>
      </c>
      <c r="BL28" s="22">
        <v>1050.8351</v>
      </c>
      <c r="BM28" s="22">
        <v>978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890.7</v>
      </c>
      <c r="CA28" s="22">
        <v>890.7</v>
      </c>
      <c r="CB28" s="22">
        <v>1050.8351</v>
      </c>
      <c r="CC28" s="22">
        <v>978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560</v>
      </c>
      <c r="CM28" s="22">
        <v>439.084</v>
      </c>
      <c r="CN28" s="22">
        <v>0</v>
      </c>
      <c r="CO28" s="22">
        <v>0</v>
      </c>
      <c r="CP28" s="22">
        <v>560</v>
      </c>
      <c r="CQ28" s="22">
        <v>439.084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980</v>
      </c>
      <c r="DA28" s="22">
        <v>980</v>
      </c>
      <c r="DB28" s="22">
        <v>0</v>
      </c>
      <c r="DC28" s="22">
        <v>0</v>
      </c>
      <c r="DD28" s="22">
        <v>0</v>
      </c>
      <c r="DE28" s="22">
        <v>0</v>
      </c>
      <c r="DF28" s="22">
        <v>522.5</v>
      </c>
      <c r="DG28" s="22">
        <v>210</v>
      </c>
      <c r="DH28" s="22">
        <v>0</v>
      </c>
      <c r="DI28" s="22">
        <v>0</v>
      </c>
      <c r="DJ28" s="22">
        <f t="shared" si="10"/>
        <v>0</v>
      </c>
      <c r="DK28" s="22">
        <f t="shared" si="9"/>
        <v>0</v>
      </c>
      <c r="DL28" s="22">
        <v>2699.7</v>
      </c>
      <c r="DM28" s="22">
        <v>2699.7</v>
      </c>
      <c r="DN28" s="22">
        <v>0</v>
      </c>
      <c r="DO28" s="22">
        <v>0</v>
      </c>
      <c r="DP28" s="22">
        <v>2699.7</v>
      </c>
      <c r="DQ28" s="22">
        <v>2699.7</v>
      </c>
    </row>
    <row r="29" spans="1:121" ht="16.5" customHeight="1" x14ac:dyDescent="0.3">
      <c r="A29" s="23"/>
      <c r="B29" s="20">
        <v>20</v>
      </c>
      <c r="C29" s="41" t="s">
        <v>98</v>
      </c>
      <c r="D29" s="22">
        <f t="shared" si="2"/>
        <v>11605.555200000001</v>
      </c>
      <c r="E29" s="22">
        <f t="shared" si="3"/>
        <v>10335.532500000001</v>
      </c>
      <c r="F29" s="22">
        <f t="shared" si="4"/>
        <v>9585.1</v>
      </c>
      <c r="G29" s="22">
        <f t="shared" si="5"/>
        <v>8318.5105000000003</v>
      </c>
      <c r="H29" s="22">
        <f t="shared" si="6"/>
        <v>2578.4551999999999</v>
      </c>
      <c r="I29" s="22">
        <f t="shared" si="7"/>
        <v>2575.0219999999999</v>
      </c>
      <c r="J29" s="22">
        <v>7263.8</v>
      </c>
      <c r="K29" s="22">
        <v>6381.7264999999998</v>
      </c>
      <c r="L29" s="22">
        <v>430</v>
      </c>
      <c r="M29" s="22">
        <v>426.6</v>
      </c>
      <c r="N29" s="22">
        <v>6789.4</v>
      </c>
      <c r="O29" s="22">
        <v>6354.3265000000001</v>
      </c>
      <c r="P29" s="22">
        <v>430</v>
      </c>
      <c r="Q29" s="22">
        <v>426.6</v>
      </c>
      <c r="R29" s="22">
        <v>460</v>
      </c>
      <c r="S29" s="22">
        <v>13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572.1</v>
      </c>
      <c r="AE29" s="22">
        <v>472.03399999999999</v>
      </c>
      <c r="AF29" s="22">
        <v>-1091</v>
      </c>
      <c r="AG29" s="22">
        <v>-1091</v>
      </c>
      <c r="AH29" s="22">
        <v>272.10000000000002</v>
      </c>
      <c r="AI29" s="22">
        <v>272.03399999999999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300</v>
      </c>
      <c r="AQ29" s="22">
        <v>200</v>
      </c>
      <c r="AR29" s="22">
        <v>0</v>
      </c>
      <c r="AS29" s="22">
        <v>0</v>
      </c>
      <c r="AT29" s="22">
        <v>0</v>
      </c>
      <c r="AU29" s="22">
        <v>0</v>
      </c>
      <c r="AV29" s="22">
        <v>-1091</v>
      </c>
      <c r="AW29" s="22">
        <v>-1091</v>
      </c>
      <c r="AX29" s="22">
        <v>304.8</v>
      </c>
      <c r="AY29" s="22">
        <v>304.8</v>
      </c>
      <c r="AZ29" s="22">
        <v>0</v>
      </c>
      <c r="BA29" s="22">
        <v>0</v>
      </c>
      <c r="BB29" s="22">
        <v>304.8</v>
      </c>
      <c r="BC29" s="22">
        <v>304.8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300</v>
      </c>
      <c r="BK29" s="22">
        <v>224.5</v>
      </c>
      <c r="BL29" s="22">
        <v>3239.4551999999999</v>
      </c>
      <c r="BM29" s="22">
        <v>3239.422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300</v>
      </c>
      <c r="CA29" s="22">
        <v>224.5</v>
      </c>
      <c r="CB29" s="22">
        <v>3239.4551999999999</v>
      </c>
      <c r="CC29" s="22">
        <v>3239.422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200</v>
      </c>
      <c r="CM29" s="22">
        <v>177.45</v>
      </c>
      <c r="CN29" s="22">
        <v>0</v>
      </c>
      <c r="CO29" s="22">
        <v>0</v>
      </c>
      <c r="CP29" s="22">
        <v>200</v>
      </c>
      <c r="CQ29" s="22">
        <v>177.45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200</v>
      </c>
      <c r="DG29" s="22">
        <v>200</v>
      </c>
      <c r="DH29" s="22">
        <v>0</v>
      </c>
      <c r="DI29" s="22">
        <v>0</v>
      </c>
      <c r="DJ29" s="22">
        <f t="shared" si="10"/>
        <v>186.39999999999998</v>
      </c>
      <c r="DK29" s="22">
        <f t="shared" si="9"/>
        <v>0</v>
      </c>
      <c r="DL29" s="22">
        <v>744.4</v>
      </c>
      <c r="DM29" s="22">
        <v>558</v>
      </c>
      <c r="DN29" s="22">
        <v>0</v>
      </c>
      <c r="DO29" s="22">
        <v>0</v>
      </c>
      <c r="DP29" s="22">
        <v>558</v>
      </c>
      <c r="DQ29" s="22">
        <v>558</v>
      </c>
    </row>
    <row r="30" spans="1:121" ht="16.5" customHeight="1" x14ac:dyDescent="0.3">
      <c r="A30" s="23"/>
      <c r="B30" s="20">
        <v>21</v>
      </c>
      <c r="C30" s="41" t="s">
        <v>99</v>
      </c>
      <c r="D30" s="22">
        <f t="shared" si="2"/>
        <v>78681.414799999999</v>
      </c>
      <c r="E30" s="22">
        <f t="shared" si="3"/>
        <v>73911.584999999992</v>
      </c>
      <c r="F30" s="22">
        <f t="shared" si="4"/>
        <v>59363.3</v>
      </c>
      <c r="G30" s="22">
        <f t="shared" si="5"/>
        <v>54688.794999999998</v>
      </c>
      <c r="H30" s="22">
        <f t="shared" si="6"/>
        <v>27449.614799999999</v>
      </c>
      <c r="I30" s="22">
        <f t="shared" si="7"/>
        <v>25900.89</v>
      </c>
      <c r="J30" s="22">
        <v>25856.223999999998</v>
      </c>
      <c r="K30" s="22">
        <v>24854.357</v>
      </c>
      <c r="L30" s="22">
        <v>4950.9147999999996</v>
      </c>
      <c r="M30" s="22">
        <v>4950</v>
      </c>
      <c r="N30" s="22">
        <v>25261.223999999998</v>
      </c>
      <c r="O30" s="22">
        <v>24437.987000000001</v>
      </c>
      <c r="P30" s="22">
        <v>4950.9147999999996</v>
      </c>
      <c r="Q30" s="22">
        <v>4950</v>
      </c>
      <c r="R30" s="22">
        <v>565</v>
      </c>
      <c r="S30" s="22">
        <v>387.57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5889.2759999999998</v>
      </c>
      <c r="AE30" s="22">
        <v>4356.3999999999996</v>
      </c>
      <c r="AF30" s="22">
        <v>4703.3999999999996</v>
      </c>
      <c r="AG30" s="22">
        <v>4267.6000000000004</v>
      </c>
      <c r="AH30" s="22">
        <v>3300</v>
      </c>
      <c r="AI30" s="22">
        <v>2820</v>
      </c>
      <c r="AJ30" s="22">
        <v>2495.9</v>
      </c>
      <c r="AK30" s="22">
        <v>2260.1</v>
      </c>
      <c r="AL30" s="22">
        <v>0</v>
      </c>
      <c r="AM30" s="22">
        <v>0</v>
      </c>
      <c r="AN30" s="22">
        <v>0</v>
      </c>
      <c r="AO30" s="22">
        <v>0</v>
      </c>
      <c r="AP30" s="22">
        <v>2589.2759999999998</v>
      </c>
      <c r="AQ30" s="22">
        <v>1536.4</v>
      </c>
      <c r="AR30" s="22">
        <v>7900</v>
      </c>
      <c r="AS30" s="22">
        <v>7900</v>
      </c>
      <c r="AT30" s="22">
        <v>0</v>
      </c>
      <c r="AU30" s="22">
        <v>0</v>
      </c>
      <c r="AV30" s="22">
        <v>-5692.5</v>
      </c>
      <c r="AW30" s="22">
        <v>-5892.5</v>
      </c>
      <c r="AX30" s="22">
        <v>6741</v>
      </c>
      <c r="AY30" s="22">
        <v>6591</v>
      </c>
      <c r="AZ30" s="22">
        <v>0</v>
      </c>
      <c r="BA30" s="22">
        <v>0</v>
      </c>
      <c r="BB30" s="22">
        <v>1400</v>
      </c>
      <c r="BC30" s="22">
        <v>1400</v>
      </c>
      <c r="BD30" s="22">
        <v>0</v>
      </c>
      <c r="BE30" s="22">
        <v>0</v>
      </c>
      <c r="BF30" s="22">
        <v>5341</v>
      </c>
      <c r="BG30" s="22">
        <v>5191</v>
      </c>
      <c r="BH30" s="22">
        <v>0</v>
      </c>
      <c r="BI30" s="22">
        <v>0</v>
      </c>
      <c r="BJ30" s="22">
        <v>2755.3</v>
      </c>
      <c r="BK30" s="22">
        <v>2729.6880000000001</v>
      </c>
      <c r="BL30" s="22">
        <v>15770.6</v>
      </c>
      <c r="BM30" s="22">
        <v>14658.6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1515.3</v>
      </c>
      <c r="BW30" s="22">
        <v>1515.2</v>
      </c>
      <c r="BX30" s="22">
        <v>6355.4</v>
      </c>
      <c r="BY30" s="22">
        <v>5243.4</v>
      </c>
      <c r="BZ30" s="22">
        <v>1240</v>
      </c>
      <c r="CA30" s="22">
        <v>1214.4880000000001</v>
      </c>
      <c r="CB30" s="22">
        <v>9415.2000000000007</v>
      </c>
      <c r="CC30" s="22">
        <v>9415.2000000000007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400</v>
      </c>
      <c r="CM30" s="22">
        <v>399.25</v>
      </c>
      <c r="CN30" s="22">
        <v>0</v>
      </c>
      <c r="CO30" s="22">
        <v>0</v>
      </c>
      <c r="CP30" s="22">
        <v>400</v>
      </c>
      <c r="CQ30" s="22">
        <v>399.25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8690</v>
      </c>
      <c r="CY30" s="22">
        <v>8190</v>
      </c>
      <c r="CZ30" s="22">
        <v>2024.7</v>
      </c>
      <c r="DA30" s="22">
        <v>2024.69</v>
      </c>
      <c r="DB30" s="22">
        <v>8690</v>
      </c>
      <c r="DC30" s="22">
        <v>8190</v>
      </c>
      <c r="DD30" s="22">
        <v>2024.7</v>
      </c>
      <c r="DE30" s="22">
        <v>2024.69</v>
      </c>
      <c r="DF30" s="22">
        <v>900</v>
      </c>
      <c r="DG30" s="22">
        <v>890</v>
      </c>
      <c r="DH30" s="22">
        <v>0</v>
      </c>
      <c r="DI30" s="22">
        <v>0</v>
      </c>
      <c r="DJ30" s="22">
        <f t="shared" si="10"/>
        <v>0</v>
      </c>
      <c r="DK30" s="22">
        <f t="shared" si="9"/>
        <v>0</v>
      </c>
      <c r="DL30" s="22">
        <v>8131.5</v>
      </c>
      <c r="DM30" s="22">
        <v>6678.1</v>
      </c>
      <c r="DN30" s="22">
        <v>0</v>
      </c>
      <c r="DO30" s="22">
        <v>0</v>
      </c>
      <c r="DP30" s="22">
        <v>8131.5</v>
      </c>
      <c r="DQ30" s="22">
        <v>6678.1</v>
      </c>
    </row>
    <row r="31" spans="1:121" ht="16.5" customHeight="1" x14ac:dyDescent="0.3">
      <c r="A31" s="23"/>
      <c r="B31" s="20">
        <v>22</v>
      </c>
      <c r="C31" s="41" t="s">
        <v>100</v>
      </c>
      <c r="D31" s="22">
        <f t="shared" si="2"/>
        <v>223721.19709999999</v>
      </c>
      <c r="E31" s="22">
        <f t="shared" si="3"/>
        <v>207940.4081</v>
      </c>
      <c r="F31" s="22">
        <f t="shared" si="4"/>
        <v>211262</v>
      </c>
      <c r="G31" s="22">
        <f t="shared" si="5"/>
        <v>195490.69890000002</v>
      </c>
      <c r="H31" s="22">
        <f t="shared" si="6"/>
        <v>64394.197100000005</v>
      </c>
      <c r="I31" s="22">
        <f t="shared" si="7"/>
        <v>64384.709199999998</v>
      </c>
      <c r="J31" s="22">
        <v>69246.8</v>
      </c>
      <c r="K31" s="22">
        <v>64200.767999999996</v>
      </c>
      <c r="L31" s="22">
        <v>31232.197100000001</v>
      </c>
      <c r="M31" s="22">
        <v>28126.4048</v>
      </c>
      <c r="N31" s="22">
        <v>66976.800000000003</v>
      </c>
      <c r="O31" s="22">
        <v>63581.402000000002</v>
      </c>
      <c r="P31" s="22">
        <v>31232.197100000001</v>
      </c>
      <c r="Q31" s="22">
        <v>28126.4048</v>
      </c>
      <c r="R31" s="22">
        <v>2270</v>
      </c>
      <c r="S31" s="22">
        <v>619.36599999999999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7979</v>
      </c>
      <c r="AE31" s="22">
        <v>4361.1400000000003</v>
      </c>
      <c r="AF31" s="22">
        <v>-2200</v>
      </c>
      <c r="AG31" s="22">
        <v>1152.6964</v>
      </c>
      <c r="AH31" s="22">
        <v>0</v>
      </c>
      <c r="AI31" s="22">
        <v>0</v>
      </c>
      <c r="AJ31" s="22">
        <v>3800</v>
      </c>
      <c r="AK31" s="22">
        <v>3749.5434</v>
      </c>
      <c r="AL31" s="22">
        <v>0</v>
      </c>
      <c r="AM31" s="22">
        <v>0</v>
      </c>
      <c r="AN31" s="22">
        <v>0</v>
      </c>
      <c r="AO31" s="22">
        <v>0</v>
      </c>
      <c r="AP31" s="22">
        <v>7979</v>
      </c>
      <c r="AQ31" s="22">
        <v>4361.1400000000003</v>
      </c>
      <c r="AR31" s="22">
        <v>0</v>
      </c>
      <c r="AS31" s="22">
        <v>0</v>
      </c>
      <c r="AT31" s="22">
        <v>0</v>
      </c>
      <c r="AU31" s="22">
        <v>0</v>
      </c>
      <c r="AV31" s="22">
        <v>-6000</v>
      </c>
      <c r="AW31" s="22">
        <v>-2596.8470000000002</v>
      </c>
      <c r="AX31" s="22">
        <v>9522</v>
      </c>
      <c r="AY31" s="22">
        <v>9122</v>
      </c>
      <c r="AZ31" s="22">
        <v>0</v>
      </c>
      <c r="BA31" s="22">
        <v>0</v>
      </c>
      <c r="BB31" s="22">
        <v>9122</v>
      </c>
      <c r="BC31" s="22">
        <v>9122</v>
      </c>
      <c r="BD31" s="22">
        <v>0</v>
      </c>
      <c r="BE31" s="22">
        <v>0</v>
      </c>
      <c r="BF31" s="22">
        <v>400</v>
      </c>
      <c r="BG31" s="22">
        <v>0</v>
      </c>
      <c r="BH31" s="22">
        <v>0</v>
      </c>
      <c r="BI31" s="22">
        <v>0</v>
      </c>
      <c r="BJ31" s="22">
        <v>7041</v>
      </c>
      <c r="BK31" s="22">
        <v>4071.2039</v>
      </c>
      <c r="BL31" s="22">
        <v>35362</v>
      </c>
      <c r="BM31" s="22">
        <v>35105.608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120</v>
      </c>
      <c r="BW31" s="22">
        <v>68.2</v>
      </c>
      <c r="BX31" s="22">
        <v>25730</v>
      </c>
      <c r="BY31" s="22">
        <v>25581.579000000002</v>
      </c>
      <c r="BZ31" s="22">
        <v>6921</v>
      </c>
      <c r="CA31" s="22">
        <v>4003.0039000000002</v>
      </c>
      <c r="CB31" s="22">
        <v>9632</v>
      </c>
      <c r="CC31" s="22">
        <v>9524.0290000000005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2120</v>
      </c>
      <c r="CM31" s="22">
        <v>1666.1</v>
      </c>
      <c r="CN31" s="22">
        <v>0</v>
      </c>
      <c r="CO31" s="22">
        <v>0</v>
      </c>
      <c r="CP31" s="22">
        <v>2120</v>
      </c>
      <c r="CQ31" s="22">
        <v>1666.1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57455</v>
      </c>
      <c r="CY31" s="22">
        <v>54265.686999999998</v>
      </c>
      <c r="CZ31" s="22">
        <v>0</v>
      </c>
      <c r="DA31" s="22">
        <v>0</v>
      </c>
      <c r="DB31" s="22">
        <v>22500</v>
      </c>
      <c r="DC31" s="22">
        <v>20360.736000000001</v>
      </c>
      <c r="DD31" s="22">
        <v>0</v>
      </c>
      <c r="DE31" s="22">
        <v>0</v>
      </c>
      <c r="DF31" s="22">
        <v>3000</v>
      </c>
      <c r="DG31" s="22">
        <v>3000</v>
      </c>
      <c r="DH31" s="22">
        <v>0</v>
      </c>
      <c r="DI31" s="22">
        <v>0</v>
      </c>
      <c r="DJ31" s="22">
        <f t="shared" si="10"/>
        <v>2963.1999999999971</v>
      </c>
      <c r="DK31" s="22">
        <f t="shared" si="9"/>
        <v>2868.8000000000029</v>
      </c>
      <c r="DL31" s="22">
        <v>54898.2</v>
      </c>
      <c r="DM31" s="22">
        <v>54803.8</v>
      </c>
      <c r="DN31" s="22">
        <v>0</v>
      </c>
      <c r="DO31" s="22">
        <v>0</v>
      </c>
      <c r="DP31" s="22">
        <v>51935</v>
      </c>
      <c r="DQ31" s="22">
        <v>51935</v>
      </c>
    </row>
    <row r="32" spans="1:121" ht="16.5" customHeight="1" x14ac:dyDescent="0.3">
      <c r="A32" s="23"/>
      <c r="B32" s="20">
        <v>23</v>
      </c>
      <c r="C32" s="41" t="s">
        <v>101</v>
      </c>
      <c r="D32" s="22">
        <f t="shared" si="2"/>
        <v>160856.39520000003</v>
      </c>
      <c r="E32" s="22">
        <f t="shared" si="3"/>
        <v>151111.04499999998</v>
      </c>
      <c r="F32" s="22">
        <f t="shared" si="4"/>
        <v>155883.80000000002</v>
      </c>
      <c r="G32" s="22">
        <f t="shared" si="5"/>
        <v>146144.73199999999</v>
      </c>
      <c r="H32" s="22">
        <f t="shared" si="6"/>
        <v>23271.995200000001</v>
      </c>
      <c r="I32" s="22">
        <f t="shared" si="7"/>
        <v>20000.838</v>
      </c>
      <c r="J32" s="22">
        <v>49641.5</v>
      </c>
      <c r="K32" s="22">
        <v>49296.529000000002</v>
      </c>
      <c r="L32" s="22">
        <v>417</v>
      </c>
      <c r="M32" s="22">
        <v>417</v>
      </c>
      <c r="N32" s="22">
        <v>46509.1</v>
      </c>
      <c r="O32" s="22">
        <v>46172.633999999998</v>
      </c>
      <c r="P32" s="22">
        <v>417</v>
      </c>
      <c r="Q32" s="22">
        <v>417</v>
      </c>
      <c r="R32" s="22">
        <v>2892</v>
      </c>
      <c r="S32" s="22">
        <v>2883.4949999999999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6373</v>
      </c>
      <c r="AE32" s="22">
        <v>6370.7020000000002</v>
      </c>
      <c r="AF32" s="22">
        <v>17188.495200000001</v>
      </c>
      <c r="AG32" s="22">
        <v>14333.343999999999</v>
      </c>
      <c r="AH32" s="22">
        <v>1580</v>
      </c>
      <c r="AI32" s="22">
        <v>1578.28</v>
      </c>
      <c r="AJ32" s="22">
        <v>10075.2402</v>
      </c>
      <c r="AK32" s="22">
        <v>10024.432000000001</v>
      </c>
      <c r="AL32" s="22">
        <v>0</v>
      </c>
      <c r="AM32" s="22">
        <v>0</v>
      </c>
      <c r="AN32" s="22">
        <v>0</v>
      </c>
      <c r="AO32" s="22">
        <v>0</v>
      </c>
      <c r="AP32" s="22">
        <v>4793</v>
      </c>
      <c r="AQ32" s="22">
        <v>4792.4219999999996</v>
      </c>
      <c r="AR32" s="22">
        <v>12483.014999999999</v>
      </c>
      <c r="AS32" s="22">
        <v>9693.7720000000008</v>
      </c>
      <c r="AT32" s="22">
        <v>0</v>
      </c>
      <c r="AU32" s="22">
        <v>0</v>
      </c>
      <c r="AV32" s="22">
        <v>-5369.76</v>
      </c>
      <c r="AW32" s="22">
        <v>-5384.86</v>
      </c>
      <c r="AX32" s="22">
        <v>9631.1</v>
      </c>
      <c r="AY32" s="22">
        <v>8997.3330000000005</v>
      </c>
      <c r="AZ32" s="22">
        <v>0</v>
      </c>
      <c r="BA32" s="22">
        <v>0</v>
      </c>
      <c r="BB32" s="22">
        <v>4700</v>
      </c>
      <c r="BC32" s="22">
        <v>4086.3</v>
      </c>
      <c r="BD32" s="22">
        <v>0</v>
      </c>
      <c r="BE32" s="22">
        <v>0</v>
      </c>
      <c r="BF32" s="22">
        <v>4931.1000000000004</v>
      </c>
      <c r="BG32" s="22">
        <v>4911.0330000000004</v>
      </c>
      <c r="BH32" s="22">
        <v>0</v>
      </c>
      <c r="BI32" s="22">
        <v>0</v>
      </c>
      <c r="BJ32" s="22">
        <v>377.2</v>
      </c>
      <c r="BK32" s="22">
        <v>376.601</v>
      </c>
      <c r="BL32" s="22">
        <v>3560.5</v>
      </c>
      <c r="BM32" s="22">
        <v>3144.4940000000001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377.2</v>
      </c>
      <c r="CA32" s="22">
        <v>376.601</v>
      </c>
      <c r="CB32" s="22">
        <v>3560.5</v>
      </c>
      <c r="CC32" s="22">
        <v>3144.4940000000001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19806</v>
      </c>
      <c r="CM32" s="22">
        <v>19805.21</v>
      </c>
      <c r="CN32" s="22">
        <v>0</v>
      </c>
      <c r="CO32" s="22">
        <v>0</v>
      </c>
      <c r="CP32" s="22">
        <v>19806</v>
      </c>
      <c r="CQ32" s="22">
        <v>19805.21</v>
      </c>
      <c r="CR32" s="22">
        <v>0</v>
      </c>
      <c r="CS32" s="22">
        <v>0</v>
      </c>
      <c r="CT32" s="22">
        <v>13566</v>
      </c>
      <c r="CU32" s="22">
        <v>13566</v>
      </c>
      <c r="CV32" s="22">
        <v>0</v>
      </c>
      <c r="CW32" s="22">
        <v>0</v>
      </c>
      <c r="CX32" s="22">
        <v>42844.800000000003</v>
      </c>
      <c r="CY32" s="22">
        <v>42843.832000000002</v>
      </c>
      <c r="CZ32" s="22">
        <v>2106</v>
      </c>
      <c r="DA32" s="22">
        <v>2106</v>
      </c>
      <c r="DB32" s="22">
        <v>22701</v>
      </c>
      <c r="DC32" s="22">
        <v>22700.031999999999</v>
      </c>
      <c r="DD32" s="22">
        <v>1109</v>
      </c>
      <c r="DE32" s="22">
        <v>1109</v>
      </c>
      <c r="DF32" s="22">
        <v>3420</v>
      </c>
      <c r="DG32" s="22">
        <v>3420</v>
      </c>
      <c r="DH32" s="22">
        <v>0</v>
      </c>
      <c r="DI32" s="22">
        <v>0</v>
      </c>
      <c r="DJ32" s="22">
        <f t="shared" si="10"/>
        <v>5490.7999999999993</v>
      </c>
      <c r="DK32" s="22">
        <f t="shared" si="9"/>
        <v>0</v>
      </c>
      <c r="DL32" s="22">
        <v>23790.2</v>
      </c>
      <c r="DM32" s="22">
        <v>15034.525</v>
      </c>
      <c r="DN32" s="22">
        <v>0</v>
      </c>
      <c r="DO32" s="22">
        <v>0</v>
      </c>
      <c r="DP32" s="22">
        <v>18299.400000000001</v>
      </c>
      <c r="DQ32" s="22">
        <v>15034.525</v>
      </c>
    </row>
    <row r="33" spans="1:121" ht="16.5" customHeight="1" x14ac:dyDescent="0.3">
      <c r="A33" s="23"/>
      <c r="B33" s="20">
        <v>24</v>
      </c>
      <c r="C33" s="41" t="s">
        <v>102</v>
      </c>
      <c r="D33" s="22">
        <f t="shared" si="2"/>
        <v>265384.81729999994</v>
      </c>
      <c r="E33" s="22">
        <f t="shared" si="3"/>
        <v>254467.77350000004</v>
      </c>
      <c r="F33" s="22">
        <f t="shared" si="4"/>
        <v>249166.25799999997</v>
      </c>
      <c r="G33" s="22">
        <f t="shared" si="5"/>
        <v>238381.14550000001</v>
      </c>
      <c r="H33" s="22">
        <f t="shared" si="6"/>
        <v>60801.405299999999</v>
      </c>
      <c r="I33" s="22">
        <f t="shared" si="7"/>
        <v>60669.473999999995</v>
      </c>
      <c r="J33" s="22">
        <v>87888</v>
      </c>
      <c r="K33" s="22">
        <v>77963.153099999996</v>
      </c>
      <c r="L33" s="22">
        <v>7000</v>
      </c>
      <c r="M33" s="22">
        <v>6987</v>
      </c>
      <c r="N33" s="22">
        <v>79462</v>
      </c>
      <c r="O33" s="22">
        <v>76523.538</v>
      </c>
      <c r="P33" s="22">
        <v>7000</v>
      </c>
      <c r="Q33" s="22">
        <v>6987</v>
      </c>
      <c r="R33" s="22">
        <v>7996</v>
      </c>
      <c r="S33" s="22">
        <v>1123.8151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8624.08</v>
      </c>
      <c r="AE33" s="22">
        <v>8619.2800000000007</v>
      </c>
      <c r="AF33" s="22">
        <v>29549.466</v>
      </c>
      <c r="AG33" s="22">
        <v>30610.094000000001</v>
      </c>
      <c r="AH33" s="22">
        <v>280</v>
      </c>
      <c r="AI33" s="22">
        <v>280</v>
      </c>
      <c r="AJ33" s="22">
        <v>14236.466</v>
      </c>
      <c r="AK33" s="22">
        <v>14230.59</v>
      </c>
      <c r="AL33" s="22">
        <v>0</v>
      </c>
      <c r="AM33" s="22">
        <v>0</v>
      </c>
      <c r="AN33" s="22">
        <v>0</v>
      </c>
      <c r="AO33" s="22">
        <v>0</v>
      </c>
      <c r="AP33" s="22">
        <v>8344.08</v>
      </c>
      <c r="AQ33" s="22">
        <v>8339.2800000000007</v>
      </c>
      <c r="AR33" s="22">
        <v>18313</v>
      </c>
      <c r="AS33" s="22">
        <v>18196</v>
      </c>
      <c r="AT33" s="22">
        <v>0</v>
      </c>
      <c r="AU33" s="22">
        <v>0</v>
      </c>
      <c r="AV33" s="22">
        <v>-3000</v>
      </c>
      <c r="AW33" s="22">
        <v>-1816.4960000000001</v>
      </c>
      <c r="AX33" s="22">
        <v>24578.1</v>
      </c>
      <c r="AY33" s="22">
        <v>24383</v>
      </c>
      <c r="AZ33" s="22">
        <v>0</v>
      </c>
      <c r="BA33" s="22">
        <v>0</v>
      </c>
      <c r="BB33" s="22">
        <v>24578.1</v>
      </c>
      <c r="BC33" s="22">
        <v>24383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8987</v>
      </c>
      <c r="BK33" s="22">
        <v>8798.5184000000008</v>
      </c>
      <c r="BL33" s="22">
        <v>7644.38</v>
      </c>
      <c r="BM33" s="22">
        <v>7644.38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8987</v>
      </c>
      <c r="CA33" s="22">
        <v>8798.5184000000008</v>
      </c>
      <c r="CB33" s="22">
        <v>7644.38</v>
      </c>
      <c r="CC33" s="22">
        <v>7644.38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2860</v>
      </c>
      <c r="CM33" s="22">
        <v>2521.3200000000002</v>
      </c>
      <c r="CN33" s="22">
        <v>1607.5592999999999</v>
      </c>
      <c r="CO33" s="22">
        <v>1228</v>
      </c>
      <c r="CP33" s="22">
        <v>2660</v>
      </c>
      <c r="CQ33" s="22">
        <v>2521.3200000000002</v>
      </c>
      <c r="CR33" s="22">
        <v>1607.5592999999999</v>
      </c>
      <c r="CS33" s="22">
        <v>1228</v>
      </c>
      <c r="CT33" s="22">
        <v>0</v>
      </c>
      <c r="CU33" s="22">
        <v>0</v>
      </c>
      <c r="CV33" s="22">
        <v>1607.5592999999999</v>
      </c>
      <c r="CW33" s="22">
        <v>1228</v>
      </c>
      <c r="CX33" s="22">
        <v>66475.899999999994</v>
      </c>
      <c r="CY33" s="22">
        <v>66343.028000000006</v>
      </c>
      <c r="CZ33" s="22">
        <v>15000</v>
      </c>
      <c r="DA33" s="22">
        <v>14200</v>
      </c>
      <c r="DB33" s="22">
        <v>29342</v>
      </c>
      <c r="DC33" s="22">
        <v>29210.71</v>
      </c>
      <c r="DD33" s="22">
        <v>15000</v>
      </c>
      <c r="DE33" s="22">
        <v>14200</v>
      </c>
      <c r="DF33" s="22">
        <v>5170</v>
      </c>
      <c r="DG33" s="22">
        <v>5170</v>
      </c>
      <c r="DH33" s="22">
        <v>0</v>
      </c>
      <c r="DI33" s="22">
        <v>0</v>
      </c>
      <c r="DJ33" s="22">
        <f t="shared" si="10"/>
        <v>0.33200000000215368</v>
      </c>
      <c r="DK33" s="22">
        <f t="shared" si="9"/>
        <v>0</v>
      </c>
      <c r="DL33" s="22">
        <v>44583.178</v>
      </c>
      <c r="DM33" s="22">
        <v>44582.845999999998</v>
      </c>
      <c r="DN33" s="22">
        <v>0</v>
      </c>
      <c r="DO33" s="22">
        <v>0</v>
      </c>
      <c r="DP33" s="22">
        <v>44582.845999999998</v>
      </c>
      <c r="DQ33" s="22">
        <v>44582.845999999998</v>
      </c>
    </row>
    <row r="34" spans="1:121" ht="16.5" customHeight="1" x14ac:dyDescent="0.3">
      <c r="A34" s="23"/>
      <c r="B34" s="20">
        <v>25</v>
      </c>
      <c r="C34" s="41" t="s">
        <v>103</v>
      </c>
      <c r="D34" s="22">
        <f t="shared" si="2"/>
        <v>86455.061600000001</v>
      </c>
      <c r="E34" s="22">
        <f t="shared" si="3"/>
        <v>77974.992200000008</v>
      </c>
      <c r="F34" s="22">
        <f t="shared" si="4"/>
        <v>80129.100000000006</v>
      </c>
      <c r="G34" s="22">
        <f t="shared" si="5"/>
        <v>71649.542200000011</v>
      </c>
      <c r="H34" s="22">
        <f t="shared" si="6"/>
        <v>16180.061600000001</v>
      </c>
      <c r="I34" s="22">
        <f t="shared" si="7"/>
        <v>11065.242000000002</v>
      </c>
      <c r="J34" s="22">
        <v>43910</v>
      </c>
      <c r="K34" s="22">
        <v>41693.142899999999</v>
      </c>
      <c r="L34" s="22">
        <v>3750.0616</v>
      </c>
      <c r="M34" s="22">
        <v>26</v>
      </c>
      <c r="N34" s="22">
        <v>40970</v>
      </c>
      <c r="O34" s="22">
        <v>39359.287900000003</v>
      </c>
      <c r="P34" s="22">
        <v>3750.0616</v>
      </c>
      <c r="Q34" s="22">
        <v>26</v>
      </c>
      <c r="R34" s="22">
        <v>2590</v>
      </c>
      <c r="S34" s="22">
        <v>2160.6550000000002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2760</v>
      </c>
      <c r="AE34" s="22">
        <v>2533.989</v>
      </c>
      <c r="AF34" s="22">
        <v>3100</v>
      </c>
      <c r="AG34" s="22">
        <v>2816.402</v>
      </c>
      <c r="AH34" s="22">
        <v>1770</v>
      </c>
      <c r="AI34" s="22">
        <v>1636.4390000000001</v>
      </c>
      <c r="AJ34" s="22">
        <v>3100</v>
      </c>
      <c r="AK34" s="22">
        <v>2954.7020000000002</v>
      </c>
      <c r="AL34" s="22">
        <v>0</v>
      </c>
      <c r="AM34" s="22">
        <v>0</v>
      </c>
      <c r="AN34" s="22">
        <v>0</v>
      </c>
      <c r="AO34" s="22">
        <v>0</v>
      </c>
      <c r="AP34" s="22">
        <v>990</v>
      </c>
      <c r="AQ34" s="22">
        <v>897.55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-138.30000000000001</v>
      </c>
      <c r="AX34" s="22">
        <v>2970</v>
      </c>
      <c r="AY34" s="22">
        <v>2920</v>
      </c>
      <c r="AZ34" s="22">
        <v>0</v>
      </c>
      <c r="BA34" s="22">
        <v>0</v>
      </c>
      <c r="BB34" s="22">
        <v>2520</v>
      </c>
      <c r="BC34" s="22">
        <v>2470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5470</v>
      </c>
      <c r="BK34" s="22">
        <v>5241.8683000000001</v>
      </c>
      <c r="BL34" s="22">
        <v>7100</v>
      </c>
      <c r="BM34" s="22">
        <v>6150.39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4070</v>
      </c>
      <c r="BW34" s="22">
        <v>4011.223</v>
      </c>
      <c r="BX34" s="22">
        <v>4000</v>
      </c>
      <c r="BY34" s="22">
        <v>3060.09</v>
      </c>
      <c r="BZ34" s="22">
        <v>1400</v>
      </c>
      <c r="CA34" s="22">
        <v>1230.6452999999999</v>
      </c>
      <c r="CB34" s="22">
        <v>3100</v>
      </c>
      <c r="CC34" s="22">
        <v>3090.3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450</v>
      </c>
      <c r="CM34" s="22">
        <v>99.75</v>
      </c>
      <c r="CN34" s="22">
        <v>0</v>
      </c>
      <c r="CO34" s="22">
        <v>0</v>
      </c>
      <c r="CP34" s="22">
        <v>450</v>
      </c>
      <c r="CQ34" s="22">
        <v>99.75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12800</v>
      </c>
      <c r="CY34" s="22">
        <v>12641</v>
      </c>
      <c r="CZ34" s="22">
        <v>2230</v>
      </c>
      <c r="DA34" s="22">
        <v>2072.4499999999998</v>
      </c>
      <c r="DB34" s="22">
        <v>12800</v>
      </c>
      <c r="DC34" s="22">
        <v>12641</v>
      </c>
      <c r="DD34" s="22">
        <v>2230</v>
      </c>
      <c r="DE34" s="22">
        <v>2072.4499999999998</v>
      </c>
      <c r="DF34" s="22">
        <v>1800</v>
      </c>
      <c r="DG34" s="22">
        <v>1780</v>
      </c>
      <c r="DH34" s="22">
        <v>0</v>
      </c>
      <c r="DI34" s="22">
        <v>0</v>
      </c>
      <c r="DJ34" s="22">
        <f t="shared" si="10"/>
        <v>115</v>
      </c>
      <c r="DK34" s="22">
        <f t="shared" si="9"/>
        <v>0</v>
      </c>
      <c r="DL34" s="22">
        <v>9969.1</v>
      </c>
      <c r="DM34" s="22">
        <v>4739.7920000000004</v>
      </c>
      <c r="DN34" s="22">
        <v>0</v>
      </c>
      <c r="DO34" s="22">
        <v>0</v>
      </c>
      <c r="DP34" s="22">
        <v>9854.1</v>
      </c>
      <c r="DQ34" s="22">
        <v>4739.7920000000004</v>
      </c>
    </row>
    <row r="35" spans="1:121" ht="16.5" customHeight="1" x14ac:dyDescent="0.3">
      <c r="A35" s="23"/>
      <c r="B35" s="20">
        <v>26</v>
      </c>
      <c r="C35" s="41" t="s">
        <v>104</v>
      </c>
      <c r="D35" s="22">
        <f t="shared" si="2"/>
        <v>117149.99830000001</v>
      </c>
      <c r="E35" s="22">
        <f t="shared" si="3"/>
        <v>106518.98599999999</v>
      </c>
      <c r="F35" s="22">
        <f t="shared" si="4"/>
        <v>68185.5</v>
      </c>
      <c r="G35" s="22">
        <f t="shared" si="5"/>
        <v>59937.417999999991</v>
      </c>
      <c r="H35" s="22">
        <f t="shared" si="6"/>
        <v>62464.498299999999</v>
      </c>
      <c r="I35" s="22">
        <f t="shared" si="7"/>
        <v>59401.567999999999</v>
      </c>
      <c r="J35" s="22">
        <v>33300</v>
      </c>
      <c r="K35" s="22">
        <v>30797.707999999999</v>
      </c>
      <c r="L35" s="22">
        <v>320</v>
      </c>
      <c r="M35" s="22">
        <v>318.8</v>
      </c>
      <c r="N35" s="22">
        <v>31880</v>
      </c>
      <c r="O35" s="22">
        <v>30081.423999999999</v>
      </c>
      <c r="P35" s="22">
        <v>320</v>
      </c>
      <c r="Q35" s="22">
        <v>318.8</v>
      </c>
      <c r="R35" s="22">
        <v>1120</v>
      </c>
      <c r="S35" s="22">
        <v>567.48400000000004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1880</v>
      </c>
      <c r="AE35" s="22">
        <v>640.02200000000005</v>
      </c>
      <c r="AF35" s="22">
        <v>55522.498299999999</v>
      </c>
      <c r="AG35" s="22">
        <v>52460.767999999996</v>
      </c>
      <c r="AH35" s="22">
        <v>280</v>
      </c>
      <c r="AI35" s="22">
        <v>262.02199999999999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1600</v>
      </c>
      <c r="AQ35" s="22">
        <v>378</v>
      </c>
      <c r="AR35" s="22">
        <v>74851.8943</v>
      </c>
      <c r="AS35" s="22">
        <v>71790.164000000004</v>
      </c>
      <c r="AT35" s="22">
        <v>0</v>
      </c>
      <c r="AU35" s="22">
        <v>0</v>
      </c>
      <c r="AV35" s="22">
        <v>-19329.396000000001</v>
      </c>
      <c r="AW35" s="22">
        <v>-19329.396000000001</v>
      </c>
      <c r="AX35" s="22">
        <v>1750</v>
      </c>
      <c r="AY35" s="22">
        <v>1748.75</v>
      </c>
      <c r="AZ35" s="22">
        <v>0</v>
      </c>
      <c r="BA35" s="22">
        <v>0</v>
      </c>
      <c r="BB35" s="22">
        <v>1700</v>
      </c>
      <c r="BC35" s="22">
        <v>1700</v>
      </c>
      <c r="BD35" s="22">
        <v>0</v>
      </c>
      <c r="BE35" s="22">
        <v>0</v>
      </c>
      <c r="BF35" s="22">
        <v>50</v>
      </c>
      <c r="BG35" s="22">
        <v>48.75</v>
      </c>
      <c r="BH35" s="22">
        <v>0</v>
      </c>
      <c r="BI35" s="22">
        <v>0</v>
      </c>
      <c r="BJ35" s="22">
        <v>2400</v>
      </c>
      <c r="BK35" s="22">
        <v>2294.7379999999998</v>
      </c>
      <c r="BL35" s="22">
        <v>6387</v>
      </c>
      <c r="BM35" s="22">
        <v>6387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2400</v>
      </c>
      <c r="CA35" s="22">
        <v>2294.7379999999998</v>
      </c>
      <c r="CB35" s="22">
        <v>6387</v>
      </c>
      <c r="CC35" s="22">
        <v>6387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900</v>
      </c>
      <c r="CM35" s="22">
        <v>271.2</v>
      </c>
      <c r="CN35" s="22">
        <v>235</v>
      </c>
      <c r="CO35" s="22">
        <v>235</v>
      </c>
      <c r="CP35" s="22">
        <v>900</v>
      </c>
      <c r="CQ35" s="22">
        <v>271.2</v>
      </c>
      <c r="CR35" s="22">
        <v>235</v>
      </c>
      <c r="CS35" s="22">
        <v>235</v>
      </c>
      <c r="CT35" s="22">
        <v>0</v>
      </c>
      <c r="CU35" s="22">
        <v>0</v>
      </c>
      <c r="CV35" s="22">
        <v>0</v>
      </c>
      <c r="CW35" s="22">
        <v>0</v>
      </c>
      <c r="CX35" s="22">
        <v>13118.5</v>
      </c>
      <c r="CY35" s="22">
        <v>10200</v>
      </c>
      <c r="CZ35" s="22">
        <v>0</v>
      </c>
      <c r="DA35" s="22">
        <v>0</v>
      </c>
      <c r="DB35" s="22">
        <v>13118.5</v>
      </c>
      <c r="DC35" s="22">
        <v>10200</v>
      </c>
      <c r="DD35" s="22">
        <v>0</v>
      </c>
      <c r="DE35" s="22">
        <v>0</v>
      </c>
      <c r="DF35" s="22">
        <v>1200</v>
      </c>
      <c r="DG35" s="22">
        <v>1165</v>
      </c>
      <c r="DH35" s="22">
        <v>0</v>
      </c>
      <c r="DI35" s="22">
        <v>0</v>
      </c>
      <c r="DJ35" s="22">
        <f t="shared" si="10"/>
        <v>137</v>
      </c>
      <c r="DK35" s="22">
        <f t="shared" si="9"/>
        <v>0</v>
      </c>
      <c r="DL35" s="22">
        <v>13637</v>
      </c>
      <c r="DM35" s="22">
        <v>12820</v>
      </c>
      <c r="DN35" s="22">
        <v>0</v>
      </c>
      <c r="DO35" s="22">
        <v>0</v>
      </c>
      <c r="DP35" s="22">
        <v>13500</v>
      </c>
      <c r="DQ35" s="22">
        <v>12820</v>
      </c>
    </row>
    <row r="36" spans="1:121" ht="16.5" customHeight="1" x14ac:dyDescent="0.3">
      <c r="A36" s="23"/>
      <c r="B36" s="20">
        <v>27</v>
      </c>
      <c r="C36" s="41" t="s">
        <v>105</v>
      </c>
      <c r="D36" s="22">
        <f t="shared" si="2"/>
        <v>232994.00720000002</v>
      </c>
      <c r="E36" s="22">
        <f t="shared" si="3"/>
        <v>205454.31300000002</v>
      </c>
      <c r="F36" s="22">
        <f t="shared" si="4"/>
        <v>209456.4</v>
      </c>
      <c r="G36" s="22">
        <f t="shared" si="5"/>
        <v>187662.41900000002</v>
      </c>
      <c r="H36" s="22">
        <f t="shared" si="6"/>
        <v>57994.007200000007</v>
      </c>
      <c r="I36" s="22">
        <f t="shared" si="7"/>
        <v>37565.57</v>
      </c>
      <c r="J36" s="22">
        <v>54117</v>
      </c>
      <c r="K36" s="22">
        <v>53600.042999999998</v>
      </c>
      <c r="L36" s="22">
        <v>22134.058000000001</v>
      </c>
      <c r="M36" s="22">
        <v>16229.77</v>
      </c>
      <c r="N36" s="22">
        <v>50375</v>
      </c>
      <c r="O36" s="22">
        <v>49929.428</v>
      </c>
      <c r="P36" s="22">
        <v>22134.058000000001</v>
      </c>
      <c r="Q36" s="22">
        <v>16229.77</v>
      </c>
      <c r="R36" s="22">
        <v>3481</v>
      </c>
      <c r="S36" s="22">
        <v>3416.2150000000001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7470</v>
      </c>
      <c r="AE36" s="22">
        <v>7469.4</v>
      </c>
      <c r="AF36" s="22">
        <v>28190</v>
      </c>
      <c r="AG36" s="22">
        <v>14618.5</v>
      </c>
      <c r="AH36" s="22">
        <v>2560</v>
      </c>
      <c r="AI36" s="22">
        <v>2560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4910</v>
      </c>
      <c r="AQ36" s="22">
        <v>4909.3999999999996</v>
      </c>
      <c r="AR36" s="22">
        <v>33390</v>
      </c>
      <c r="AS36" s="22">
        <v>15077.8</v>
      </c>
      <c r="AT36" s="22">
        <v>0</v>
      </c>
      <c r="AU36" s="22">
        <v>0</v>
      </c>
      <c r="AV36" s="22">
        <v>-5200</v>
      </c>
      <c r="AW36" s="22">
        <v>-459.3</v>
      </c>
      <c r="AX36" s="22">
        <v>4890</v>
      </c>
      <c r="AY36" s="22">
        <v>4888.5</v>
      </c>
      <c r="AZ36" s="22">
        <v>0</v>
      </c>
      <c r="BA36" s="22">
        <v>0</v>
      </c>
      <c r="BB36" s="22">
        <v>4840</v>
      </c>
      <c r="BC36" s="22">
        <v>4838.5</v>
      </c>
      <c r="BD36" s="22">
        <v>0</v>
      </c>
      <c r="BE36" s="22">
        <v>0</v>
      </c>
      <c r="BF36" s="22">
        <v>50</v>
      </c>
      <c r="BG36" s="22">
        <v>50</v>
      </c>
      <c r="BH36" s="22">
        <v>0</v>
      </c>
      <c r="BI36" s="22">
        <v>0</v>
      </c>
      <c r="BJ36" s="22">
        <v>1000</v>
      </c>
      <c r="BK36" s="22">
        <v>964</v>
      </c>
      <c r="BL36" s="22">
        <v>6229.9492</v>
      </c>
      <c r="BM36" s="22">
        <v>5277.3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1000</v>
      </c>
      <c r="CA36" s="22">
        <v>964</v>
      </c>
      <c r="CB36" s="22">
        <v>6229.9492</v>
      </c>
      <c r="CC36" s="22">
        <v>5277.3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900</v>
      </c>
      <c r="CM36" s="22">
        <v>900</v>
      </c>
      <c r="CN36" s="22">
        <v>1440</v>
      </c>
      <c r="CO36" s="22">
        <v>1440</v>
      </c>
      <c r="CP36" s="22">
        <v>900</v>
      </c>
      <c r="CQ36" s="22">
        <v>900</v>
      </c>
      <c r="CR36" s="22">
        <v>1440</v>
      </c>
      <c r="CS36" s="22">
        <v>1440</v>
      </c>
      <c r="CT36" s="22">
        <v>0</v>
      </c>
      <c r="CU36" s="22">
        <v>0</v>
      </c>
      <c r="CV36" s="22">
        <v>0</v>
      </c>
      <c r="CW36" s="22">
        <v>0</v>
      </c>
      <c r="CX36" s="22">
        <v>95695</v>
      </c>
      <c r="CY36" s="22">
        <v>89371.8</v>
      </c>
      <c r="CZ36" s="22">
        <v>0</v>
      </c>
      <c r="DA36" s="22">
        <v>0</v>
      </c>
      <c r="DB36" s="22">
        <v>58850</v>
      </c>
      <c r="DC36" s="22">
        <v>55919.5</v>
      </c>
      <c r="DD36" s="22">
        <v>0</v>
      </c>
      <c r="DE36" s="22">
        <v>0</v>
      </c>
      <c r="DF36" s="22">
        <v>10795</v>
      </c>
      <c r="DG36" s="22">
        <v>10695</v>
      </c>
      <c r="DH36" s="22">
        <v>0</v>
      </c>
      <c r="DI36" s="22">
        <v>0</v>
      </c>
      <c r="DJ36" s="22">
        <f t="shared" si="10"/>
        <v>133</v>
      </c>
      <c r="DK36" s="22">
        <f t="shared" si="9"/>
        <v>0</v>
      </c>
      <c r="DL36" s="22">
        <v>34589.4</v>
      </c>
      <c r="DM36" s="22">
        <v>19773.675999999999</v>
      </c>
      <c r="DN36" s="22">
        <v>0</v>
      </c>
      <c r="DO36" s="22">
        <v>0</v>
      </c>
      <c r="DP36" s="22">
        <v>34456.400000000001</v>
      </c>
      <c r="DQ36" s="22">
        <v>19773.675999999999</v>
      </c>
    </row>
    <row r="37" spans="1:121" s="19" customFormat="1" ht="13.5" x14ac:dyDescent="0.25">
      <c r="B37" s="20">
        <v>28</v>
      </c>
      <c r="C37" s="41" t="s">
        <v>106</v>
      </c>
      <c r="D37" s="22">
        <f t="shared" si="2"/>
        <v>644933.27209999994</v>
      </c>
      <c r="E37" s="22">
        <f t="shared" si="3"/>
        <v>633693.55290000001</v>
      </c>
      <c r="F37" s="22">
        <f t="shared" si="4"/>
        <v>497553.5257</v>
      </c>
      <c r="G37" s="22">
        <f t="shared" si="5"/>
        <v>489581.41889999999</v>
      </c>
      <c r="H37" s="22">
        <f t="shared" si="6"/>
        <v>244695.74</v>
      </c>
      <c r="I37" s="22">
        <f t="shared" si="7"/>
        <v>241427.13399999999</v>
      </c>
      <c r="J37" s="22">
        <v>136904.1</v>
      </c>
      <c r="K37" s="22">
        <v>133011.4069</v>
      </c>
      <c r="L37" s="22">
        <v>53412.535000000003</v>
      </c>
      <c r="M37" s="22">
        <v>39872.936999999998</v>
      </c>
      <c r="N37" s="22">
        <v>112981</v>
      </c>
      <c r="O37" s="22">
        <v>112038.09</v>
      </c>
      <c r="P37" s="22">
        <v>15775</v>
      </c>
      <c r="Q37" s="22">
        <v>9279.1859999999997</v>
      </c>
      <c r="R37" s="22">
        <v>17363.8</v>
      </c>
      <c r="S37" s="22">
        <v>15476.053900000001</v>
      </c>
      <c r="T37" s="22">
        <v>37237.535000000003</v>
      </c>
      <c r="U37" s="22">
        <v>30370.550999999999</v>
      </c>
      <c r="V37" s="22">
        <v>1280</v>
      </c>
      <c r="W37" s="22">
        <v>1210.5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31100</v>
      </c>
      <c r="AE37" s="22">
        <v>31041.923999999999</v>
      </c>
      <c r="AF37" s="22">
        <v>87885.5</v>
      </c>
      <c r="AG37" s="22">
        <v>103274.16099999999</v>
      </c>
      <c r="AH37" s="22">
        <v>25000</v>
      </c>
      <c r="AI37" s="22">
        <v>24948.804</v>
      </c>
      <c r="AJ37" s="22">
        <v>2770</v>
      </c>
      <c r="AK37" s="22">
        <v>2531</v>
      </c>
      <c r="AL37" s="22">
        <v>0</v>
      </c>
      <c r="AM37" s="22">
        <v>0</v>
      </c>
      <c r="AN37" s="22">
        <v>0</v>
      </c>
      <c r="AO37" s="22">
        <v>0</v>
      </c>
      <c r="AP37" s="22">
        <v>6100</v>
      </c>
      <c r="AQ37" s="22">
        <v>6093.12</v>
      </c>
      <c r="AR37" s="22">
        <v>114015.5</v>
      </c>
      <c r="AS37" s="22">
        <v>112549.04399999999</v>
      </c>
      <c r="AT37" s="22">
        <v>0</v>
      </c>
      <c r="AU37" s="22">
        <v>0</v>
      </c>
      <c r="AV37" s="22">
        <v>-28900</v>
      </c>
      <c r="AW37" s="22">
        <v>-11805.883</v>
      </c>
      <c r="AX37" s="22">
        <v>0</v>
      </c>
      <c r="AY37" s="22">
        <v>0</v>
      </c>
      <c r="AZ37" s="22">
        <v>11949</v>
      </c>
      <c r="BA37" s="22">
        <v>11949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93850</v>
      </c>
      <c r="BK37" s="22">
        <v>93843.796000000002</v>
      </c>
      <c r="BL37" s="22">
        <v>53592</v>
      </c>
      <c r="BM37" s="22">
        <v>48619.131000000001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37090</v>
      </c>
      <c r="BY37" s="22">
        <v>37018</v>
      </c>
      <c r="BZ37" s="22">
        <v>9850</v>
      </c>
      <c r="CA37" s="22">
        <v>9844.7250000000004</v>
      </c>
      <c r="CB37" s="22">
        <v>16502</v>
      </c>
      <c r="CC37" s="22">
        <v>11601.130999999999</v>
      </c>
      <c r="CD37" s="22">
        <v>84000</v>
      </c>
      <c r="CE37" s="22">
        <v>83999.070999999996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6970</v>
      </c>
      <c r="CM37" s="22">
        <v>6755.85</v>
      </c>
      <c r="CN37" s="22">
        <v>9042.5</v>
      </c>
      <c r="CO37" s="22">
        <v>9042.5</v>
      </c>
      <c r="CP37" s="22">
        <v>6970</v>
      </c>
      <c r="CQ37" s="22">
        <v>6755.85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123578</v>
      </c>
      <c r="CY37" s="22">
        <v>120177.942</v>
      </c>
      <c r="CZ37" s="22">
        <v>28814.205000000002</v>
      </c>
      <c r="DA37" s="22">
        <v>28669.404999999999</v>
      </c>
      <c r="DB37" s="22">
        <v>83229</v>
      </c>
      <c r="DC37" s="22">
        <v>81681.614000000001</v>
      </c>
      <c r="DD37" s="22">
        <v>28814.205000000002</v>
      </c>
      <c r="DE37" s="22">
        <v>28669.404999999999</v>
      </c>
      <c r="DF37" s="22">
        <v>6510</v>
      </c>
      <c r="DG37" s="22">
        <v>6225</v>
      </c>
      <c r="DH37" s="22">
        <v>0</v>
      </c>
      <c r="DI37" s="22">
        <v>0</v>
      </c>
      <c r="DJ37" s="22">
        <f t="shared" si="10"/>
        <v>45.432100000005448</v>
      </c>
      <c r="DK37" s="22">
        <f t="shared" si="9"/>
        <v>0</v>
      </c>
      <c r="DL37" s="22">
        <v>97361.425700000007</v>
      </c>
      <c r="DM37" s="22">
        <v>97315</v>
      </c>
      <c r="DN37" s="22">
        <v>0</v>
      </c>
      <c r="DO37" s="22">
        <v>0</v>
      </c>
      <c r="DP37" s="22">
        <v>97315.993600000002</v>
      </c>
      <c r="DQ37" s="22">
        <v>97315</v>
      </c>
    </row>
    <row r="38" spans="1:121" ht="16.5" customHeight="1" x14ac:dyDescent="0.3">
      <c r="A38" s="23"/>
      <c r="B38" s="20">
        <v>29</v>
      </c>
      <c r="C38" s="41" t="s">
        <v>107</v>
      </c>
      <c r="D38" s="22">
        <f t="shared" si="2"/>
        <v>239351.144</v>
      </c>
      <c r="E38" s="22">
        <f t="shared" si="3"/>
        <v>181920.209</v>
      </c>
      <c r="F38" s="22">
        <f t="shared" si="4"/>
        <v>153170</v>
      </c>
      <c r="G38" s="22">
        <f t="shared" si="5"/>
        <v>119135.05379999999</v>
      </c>
      <c r="H38" s="22">
        <f t="shared" si="6"/>
        <v>86181.144</v>
      </c>
      <c r="I38" s="22">
        <f t="shared" si="7"/>
        <v>62785.155200000008</v>
      </c>
      <c r="J38" s="22">
        <v>91511.9</v>
      </c>
      <c r="K38" s="22">
        <v>69861.813800000004</v>
      </c>
      <c r="L38" s="22">
        <v>54299.475599999998</v>
      </c>
      <c r="M38" s="22">
        <v>47126.0982</v>
      </c>
      <c r="N38" s="22">
        <v>75292.3</v>
      </c>
      <c r="O38" s="22">
        <v>63327.567199999998</v>
      </c>
      <c r="P38" s="22">
        <v>14419.3</v>
      </c>
      <c r="Q38" s="22">
        <v>13107.967199999999</v>
      </c>
      <c r="R38" s="22">
        <v>9425</v>
      </c>
      <c r="S38" s="22">
        <v>2151.078</v>
      </c>
      <c r="T38" s="22">
        <v>30719.317999999999</v>
      </c>
      <c r="U38" s="22">
        <v>25641.173999999999</v>
      </c>
      <c r="V38" s="22">
        <v>600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772.7</v>
      </c>
      <c r="AE38" s="22">
        <v>372.7</v>
      </c>
      <c r="AF38" s="22">
        <v>-48270.934999999998</v>
      </c>
      <c r="AG38" s="22">
        <v>-52453.112999999998</v>
      </c>
      <c r="AH38" s="22">
        <v>450</v>
      </c>
      <c r="AI38" s="22">
        <v>50</v>
      </c>
      <c r="AJ38" s="22">
        <v>0</v>
      </c>
      <c r="AK38" s="22">
        <v>0</v>
      </c>
      <c r="AL38" s="22">
        <v>0</v>
      </c>
      <c r="AM38" s="22">
        <v>0</v>
      </c>
      <c r="AN38" s="22">
        <v>795</v>
      </c>
      <c r="AO38" s="22">
        <v>792.9</v>
      </c>
      <c r="AP38" s="22">
        <v>322.7</v>
      </c>
      <c r="AQ38" s="22">
        <v>322.7</v>
      </c>
      <c r="AR38" s="22">
        <v>47928.364999999998</v>
      </c>
      <c r="AS38" s="22">
        <v>45305.987000000001</v>
      </c>
      <c r="AT38" s="22">
        <v>0</v>
      </c>
      <c r="AU38" s="22">
        <v>0</v>
      </c>
      <c r="AV38" s="22">
        <v>-96994.3</v>
      </c>
      <c r="AW38" s="22">
        <v>-98552</v>
      </c>
      <c r="AX38" s="22">
        <v>3100</v>
      </c>
      <c r="AY38" s="22">
        <v>500</v>
      </c>
      <c r="AZ38" s="22">
        <v>12000</v>
      </c>
      <c r="BA38" s="22">
        <v>9062</v>
      </c>
      <c r="BB38" s="22">
        <v>2600</v>
      </c>
      <c r="BC38" s="22">
        <v>0</v>
      </c>
      <c r="BD38" s="22">
        <v>0</v>
      </c>
      <c r="BE38" s="22">
        <v>0</v>
      </c>
      <c r="BF38" s="22">
        <v>500</v>
      </c>
      <c r="BG38" s="22">
        <v>500</v>
      </c>
      <c r="BH38" s="22">
        <v>0</v>
      </c>
      <c r="BI38" s="22">
        <v>0</v>
      </c>
      <c r="BJ38" s="22">
        <v>30925.7</v>
      </c>
      <c r="BK38" s="22">
        <v>30925.7</v>
      </c>
      <c r="BL38" s="22">
        <v>32169.179</v>
      </c>
      <c r="BM38" s="22">
        <v>30279.33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100</v>
      </c>
      <c r="BW38" s="22">
        <v>100</v>
      </c>
      <c r="BX38" s="22">
        <v>11426.299000000001</v>
      </c>
      <c r="BY38" s="22">
        <v>10625.2</v>
      </c>
      <c r="BZ38" s="22">
        <v>0</v>
      </c>
      <c r="CA38" s="22">
        <v>0</v>
      </c>
      <c r="CB38" s="22">
        <v>20742.88</v>
      </c>
      <c r="CC38" s="22">
        <v>19654.13</v>
      </c>
      <c r="CD38" s="22">
        <v>30825.7</v>
      </c>
      <c r="CE38" s="22">
        <v>30825.7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2385</v>
      </c>
      <c r="CM38" s="22">
        <v>1935</v>
      </c>
      <c r="CN38" s="22">
        <v>32570.84</v>
      </c>
      <c r="CO38" s="22">
        <v>28770.84</v>
      </c>
      <c r="CP38" s="22">
        <v>2385</v>
      </c>
      <c r="CQ38" s="22">
        <v>1935</v>
      </c>
      <c r="CR38" s="22">
        <v>32570.84</v>
      </c>
      <c r="CS38" s="22">
        <v>28770.84</v>
      </c>
      <c r="CT38" s="22">
        <v>0</v>
      </c>
      <c r="CU38" s="22">
        <v>0</v>
      </c>
      <c r="CV38" s="22">
        <v>0</v>
      </c>
      <c r="CW38" s="22">
        <v>0</v>
      </c>
      <c r="CX38" s="22">
        <v>13949.44</v>
      </c>
      <c r="CY38" s="22">
        <v>13289.84</v>
      </c>
      <c r="CZ38" s="22">
        <v>0</v>
      </c>
      <c r="DA38" s="22">
        <v>0</v>
      </c>
      <c r="DB38" s="22">
        <v>13000</v>
      </c>
      <c r="DC38" s="22">
        <v>12340.4</v>
      </c>
      <c r="DD38" s="22">
        <v>0</v>
      </c>
      <c r="DE38" s="22">
        <v>0</v>
      </c>
      <c r="DF38" s="22">
        <v>3210</v>
      </c>
      <c r="DG38" s="22">
        <v>2250</v>
      </c>
      <c r="DH38" s="22">
        <v>0</v>
      </c>
      <c r="DI38" s="22">
        <v>0</v>
      </c>
      <c r="DJ38" s="22">
        <f t="shared" si="10"/>
        <v>10127.8444</v>
      </c>
      <c r="DK38" s="22">
        <f t="shared" si="9"/>
        <v>0</v>
      </c>
      <c r="DL38" s="22">
        <v>6715.26</v>
      </c>
      <c r="DM38" s="22">
        <v>0</v>
      </c>
      <c r="DN38" s="22">
        <v>3412.5844000000002</v>
      </c>
      <c r="DO38" s="22">
        <v>0</v>
      </c>
      <c r="DP38" s="22">
        <v>0</v>
      </c>
      <c r="DQ38" s="22">
        <v>0</v>
      </c>
    </row>
    <row r="39" spans="1:121" s="19" customFormat="1" ht="13.5" x14ac:dyDescent="0.25">
      <c r="B39" s="20">
        <v>30</v>
      </c>
      <c r="C39" s="41" t="s">
        <v>108</v>
      </c>
      <c r="D39" s="22">
        <f t="shared" si="2"/>
        <v>583807.04080000008</v>
      </c>
      <c r="E39" s="22">
        <f t="shared" si="3"/>
        <v>477253.32209999999</v>
      </c>
      <c r="F39" s="22">
        <f t="shared" si="4"/>
        <v>489794.3</v>
      </c>
      <c r="G39" s="22">
        <f t="shared" si="5"/>
        <v>442792.73970000003</v>
      </c>
      <c r="H39" s="22">
        <f t="shared" si="6"/>
        <v>177834.24080000003</v>
      </c>
      <c r="I39" s="22">
        <f t="shared" si="7"/>
        <v>118282.08239999998</v>
      </c>
      <c r="J39" s="22">
        <v>107101.4</v>
      </c>
      <c r="K39" s="22">
        <v>81610.724000000002</v>
      </c>
      <c r="L39" s="22">
        <v>38943.144999999997</v>
      </c>
      <c r="M39" s="22">
        <v>15040.976000000001</v>
      </c>
      <c r="N39" s="22">
        <v>84460</v>
      </c>
      <c r="O39" s="22">
        <v>71158.62</v>
      </c>
      <c r="P39" s="22">
        <v>1400</v>
      </c>
      <c r="Q39" s="22">
        <v>1314</v>
      </c>
      <c r="R39" s="22">
        <v>14484</v>
      </c>
      <c r="S39" s="22">
        <v>3571.4949999999999</v>
      </c>
      <c r="T39" s="22">
        <v>37543.144999999997</v>
      </c>
      <c r="U39" s="22">
        <v>13726.976000000001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4500</v>
      </c>
      <c r="AE39" s="22">
        <v>1899</v>
      </c>
      <c r="AF39" s="22">
        <v>100479.0408</v>
      </c>
      <c r="AG39" s="22">
        <v>86560.430999999997</v>
      </c>
      <c r="AH39" s="22">
        <v>300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4200</v>
      </c>
      <c r="AQ39" s="22">
        <v>1899</v>
      </c>
      <c r="AR39" s="22">
        <v>103279.0408</v>
      </c>
      <c r="AS39" s="22">
        <v>99152.653000000006</v>
      </c>
      <c r="AT39" s="22">
        <v>0</v>
      </c>
      <c r="AU39" s="22">
        <v>0</v>
      </c>
      <c r="AV39" s="22">
        <v>-2800</v>
      </c>
      <c r="AW39" s="22">
        <v>-12592.222</v>
      </c>
      <c r="AX39" s="22">
        <v>64396.9</v>
      </c>
      <c r="AY39" s="22">
        <v>60059.21</v>
      </c>
      <c r="AZ39" s="22">
        <v>2950</v>
      </c>
      <c r="BA39" s="22">
        <v>2815</v>
      </c>
      <c r="BB39" s="22">
        <v>64396.9</v>
      </c>
      <c r="BC39" s="22">
        <v>60059.21</v>
      </c>
      <c r="BD39" s="22">
        <v>2950</v>
      </c>
      <c r="BE39" s="22">
        <v>2815</v>
      </c>
      <c r="BF39" s="22">
        <v>0</v>
      </c>
      <c r="BG39" s="22">
        <v>0</v>
      </c>
      <c r="BH39" s="22">
        <v>0</v>
      </c>
      <c r="BI39" s="22">
        <v>0</v>
      </c>
      <c r="BJ39" s="22">
        <v>6105</v>
      </c>
      <c r="BK39" s="22">
        <v>5322.8527000000004</v>
      </c>
      <c r="BL39" s="22">
        <v>21835.355</v>
      </c>
      <c r="BM39" s="22">
        <v>350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6105</v>
      </c>
      <c r="CA39" s="22">
        <v>5322.8527000000004</v>
      </c>
      <c r="CB39" s="22">
        <v>21835.355</v>
      </c>
      <c r="CC39" s="22">
        <v>350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32210.3</v>
      </c>
      <c r="CM39" s="22">
        <v>30185.249</v>
      </c>
      <c r="CN39" s="22">
        <v>0</v>
      </c>
      <c r="CO39" s="22">
        <v>0</v>
      </c>
      <c r="CP39" s="22">
        <v>31010.3</v>
      </c>
      <c r="CQ39" s="22">
        <v>29985.249</v>
      </c>
      <c r="CR39" s="22">
        <v>0</v>
      </c>
      <c r="CS39" s="22">
        <v>0</v>
      </c>
      <c r="CT39" s="22">
        <v>15729.7</v>
      </c>
      <c r="CU39" s="22">
        <v>15341.923000000001</v>
      </c>
      <c r="CV39" s="22">
        <v>0</v>
      </c>
      <c r="CW39" s="22">
        <v>0</v>
      </c>
      <c r="CX39" s="22">
        <v>184279.2</v>
      </c>
      <c r="CY39" s="22">
        <v>174746.986</v>
      </c>
      <c r="CZ39" s="22">
        <v>13626.7</v>
      </c>
      <c r="DA39" s="22">
        <v>13515.6754</v>
      </c>
      <c r="DB39" s="22">
        <v>87034</v>
      </c>
      <c r="DC39" s="22">
        <v>84774.2</v>
      </c>
      <c r="DD39" s="22">
        <v>13626.7</v>
      </c>
      <c r="DE39" s="22">
        <v>13515.6754</v>
      </c>
      <c r="DF39" s="22">
        <v>7380</v>
      </c>
      <c r="DG39" s="22">
        <v>5147.2179999999998</v>
      </c>
      <c r="DH39" s="22">
        <v>0</v>
      </c>
      <c r="DI39" s="22">
        <v>0</v>
      </c>
      <c r="DJ39" s="22">
        <f t="shared" si="10"/>
        <v>0</v>
      </c>
      <c r="DK39" s="22">
        <f t="shared" si="9"/>
        <v>0</v>
      </c>
      <c r="DL39" s="22">
        <v>83821.5</v>
      </c>
      <c r="DM39" s="22">
        <v>83821.5</v>
      </c>
      <c r="DN39" s="22">
        <v>0</v>
      </c>
      <c r="DO39" s="22">
        <v>0</v>
      </c>
      <c r="DP39" s="22">
        <v>83821.5</v>
      </c>
      <c r="DQ39" s="22">
        <v>83821.5</v>
      </c>
    </row>
    <row r="40" spans="1:121" ht="16.5" customHeight="1" x14ac:dyDescent="0.3">
      <c r="A40" s="23"/>
      <c r="B40" s="20">
        <v>31</v>
      </c>
      <c r="C40" s="41" t="s">
        <v>109</v>
      </c>
      <c r="D40" s="22">
        <f t="shared" si="2"/>
        <v>198261.85499999998</v>
      </c>
      <c r="E40" s="22">
        <f t="shared" si="3"/>
        <v>163507.69819999998</v>
      </c>
      <c r="F40" s="22">
        <f t="shared" si="4"/>
        <v>88979</v>
      </c>
      <c r="G40" s="22">
        <f t="shared" si="5"/>
        <v>63741.986199999999</v>
      </c>
      <c r="H40" s="22">
        <f t="shared" si="6"/>
        <v>109282.855</v>
      </c>
      <c r="I40" s="22">
        <f t="shared" si="7"/>
        <v>99765.712</v>
      </c>
      <c r="J40" s="22">
        <v>39316.6</v>
      </c>
      <c r="K40" s="22">
        <v>33176.629300000001</v>
      </c>
      <c r="L40" s="22">
        <v>260</v>
      </c>
      <c r="M40" s="22">
        <v>260</v>
      </c>
      <c r="N40" s="22">
        <v>38796.6</v>
      </c>
      <c r="O40" s="22">
        <v>33128.129300000001</v>
      </c>
      <c r="P40" s="22">
        <v>0</v>
      </c>
      <c r="Q40" s="22">
        <v>0</v>
      </c>
      <c r="R40" s="22">
        <v>520</v>
      </c>
      <c r="S40" s="22">
        <v>48.5</v>
      </c>
      <c r="T40" s="22">
        <v>260</v>
      </c>
      <c r="U40" s="22">
        <v>260</v>
      </c>
      <c r="V40" s="22">
        <v>0</v>
      </c>
      <c r="W40" s="22">
        <v>0</v>
      </c>
      <c r="X40" s="22">
        <v>0</v>
      </c>
      <c r="Y40" s="22">
        <v>0</v>
      </c>
      <c r="Z40" s="22">
        <v>1200</v>
      </c>
      <c r="AA40" s="22">
        <v>0</v>
      </c>
      <c r="AB40" s="22">
        <v>0</v>
      </c>
      <c r="AC40" s="22">
        <v>0</v>
      </c>
      <c r="AD40" s="22">
        <v>2400</v>
      </c>
      <c r="AE40" s="22">
        <v>0</v>
      </c>
      <c r="AF40" s="22">
        <v>57264.544999999998</v>
      </c>
      <c r="AG40" s="22">
        <v>51523.851999999999</v>
      </c>
      <c r="AH40" s="22">
        <v>100</v>
      </c>
      <c r="AI40" s="22">
        <v>0</v>
      </c>
      <c r="AJ40" s="22">
        <v>1500.019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2300</v>
      </c>
      <c r="AQ40" s="22">
        <v>0</v>
      </c>
      <c r="AR40" s="22">
        <v>55764.525999999998</v>
      </c>
      <c r="AS40" s="22">
        <v>51785.642</v>
      </c>
      <c r="AT40" s="22">
        <v>0</v>
      </c>
      <c r="AU40" s="22">
        <v>0</v>
      </c>
      <c r="AV40" s="22">
        <v>0</v>
      </c>
      <c r="AW40" s="22">
        <v>-261.79000000000002</v>
      </c>
      <c r="AX40" s="22">
        <v>3438</v>
      </c>
      <c r="AY40" s="22">
        <v>3420</v>
      </c>
      <c r="AZ40" s="22">
        <v>0</v>
      </c>
      <c r="BA40" s="22">
        <v>0</v>
      </c>
      <c r="BB40" s="22">
        <v>3438</v>
      </c>
      <c r="BC40" s="22">
        <v>3420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1820</v>
      </c>
      <c r="BK40" s="22">
        <v>598.55809999999997</v>
      </c>
      <c r="BL40" s="22">
        <v>7913</v>
      </c>
      <c r="BM40" s="22">
        <v>4181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720</v>
      </c>
      <c r="BW40" s="22">
        <v>80</v>
      </c>
      <c r="BX40" s="22">
        <v>7574</v>
      </c>
      <c r="BY40" s="22">
        <v>3842</v>
      </c>
      <c r="BZ40" s="22">
        <v>1100</v>
      </c>
      <c r="CA40" s="22">
        <v>518.55809999999997</v>
      </c>
      <c r="CB40" s="22">
        <v>339</v>
      </c>
      <c r="CC40" s="22">
        <v>339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980</v>
      </c>
      <c r="CM40" s="22">
        <v>80</v>
      </c>
      <c r="CN40" s="22">
        <v>43845.31</v>
      </c>
      <c r="CO40" s="22">
        <v>43800.86</v>
      </c>
      <c r="CP40" s="22">
        <v>980</v>
      </c>
      <c r="CQ40" s="22">
        <v>80</v>
      </c>
      <c r="CR40" s="22">
        <v>43845.31</v>
      </c>
      <c r="CS40" s="22">
        <v>43800.86</v>
      </c>
      <c r="CT40" s="22">
        <v>0</v>
      </c>
      <c r="CU40" s="22">
        <v>0</v>
      </c>
      <c r="CV40" s="22">
        <v>11244.31</v>
      </c>
      <c r="CW40" s="22">
        <v>11216.86</v>
      </c>
      <c r="CX40" s="22">
        <v>27268</v>
      </c>
      <c r="CY40" s="22">
        <v>25666.7988</v>
      </c>
      <c r="CZ40" s="22">
        <v>0</v>
      </c>
      <c r="DA40" s="22">
        <v>0</v>
      </c>
      <c r="DB40" s="22">
        <v>27268</v>
      </c>
      <c r="DC40" s="22">
        <v>25666.7988</v>
      </c>
      <c r="DD40" s="22">
        <v>0</v>
      </c>
      <c r="DE40" s="22">
        <v>0</v>
      </c>
      <c r="DF40" s="22">
        <v>1200</v>
      </c>
      <c r="DG40" s="22">
        <v>800</v>
      </c>
      <c r="DH40" s="22">
        <v>0</v>
      </c>
      <c r="DI40" s="22">
        <v>0</v>
      </c>
      <c r="DJ40" s="22">
        <f t="shared" si="10"/>
        <v>11356.4</v>
      </c>
      <c r="DK40" s="22">
        <f t="shared" si="9"/>
        <v>0</v>
      </c>
      <c r="DL40" s="22">
        <v>11356.4</v>
      </c>
      <c r="DM40" s="22">
        <v>0</v>
      </c>
      <c r="DN40" s="22">
        <v>0</v>
      </c>
      <c r="DO40" s="22">
        <v>0</v>
      </c>
      <c r="DP40" s="22">
        <v>0</v>
      </c>
      <c r="DQ40" s="22">
        <v>0</v>
      </c>
    </row>
    <row r="41" spans="1:121" ht="16.5" customHeight="1" x14ac:dyDescent="0.3">
      <c r="A41" s="23"/>
      <c r="B41" s="20">
        <v>32</v>
      </c>
      <c r="C41" s="41" t="s">
        <v>110</v>
      </c>
      <c r="D41" s="22">
        <f t="shared" si="2"/>
        <v>42447.766299999996</v>
      </c>
      <c r="E41" s="22">
        <f t="shared" si="3"/>
        <v>36149.686099999999</v>
      </c>
      <c r="F41" s="22">
        <f t="shared" si="4"/>
        <v>38218.699999999997</v>
      </c>
      <c r="G41" s="22">
        <f t="shared" si="5"/>
        <v>31921.542099999999</v>
      </c>
      <c r="H41" s="22">
        <f t="shared" si="6"/>
        <v>11272.8663</v>
      </c>
      <c r="I41" s="22">
        <f t="shared" si="7"/>
        <v>11109.143999999998</v>
      </c>
      <c r="J41" s="22">
        <v>20613</v>
      </c>
      <c r="K41" s="22">
        <v>17626.6001</v>
      </c>
      <c r="L41" s="22">
        <v>134</v>
      </c>
      <c r="M41" s="22">
        <v>132.80000000000001</v>
      </c>
      <c r="N41" s="22">
        <v>20413</v>
      </c>
      <c r="O41" s="22">
        <v>17626.6001</v>
      </c>
      <c r="P41" s="22">
        <v>134</v>
      </c>
      <c r="Q41" s="22">
        <v>132.80000000000001</v>
      </c>
      <c r="R41" s="22">
        <v>200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1866</v>
      </c>
      <c r="AE41" s="22">
        <v>1140</v>
      </c>
      <c r="AF41" s="22">
        <v>20</v>
      </c>
      <c r="AG41" s="22">
        <v>0</v>
      </c>
      <c r="AH41" s="22">
        <v>200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1666</v>
      </c>
      <c r="AQ41" s="22">
        <v>1140</v>
      </c>
      <c r="AR41" s="22">
        <v>20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594.79999999999995</v>
      </c>
      <c r="AY41" s="22">
        <v>12.5</v>
      </c>
      <c r="AZ41" s="22">
        <v>0</v>
      </c>
      <c r="BA41" s="22">
        <v>0</v>
      </c>
      <c r="BB41" s="22">
        <v>594.79999999999995</v>
      </c>
      <c r="BC41" s="22">
        <v>12.5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1180.0999999999999</v>
      </c>
      <c r="BK41" s="22">
        <v>367.18</v>
      </c>
      <c r="BL41" s="22">
        <v>11118.8663</v>
      </c>
      <c r="BM41" s="22">
        <v>10976.343999999999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850.1</v>
      </c>
      <c r="BW41" s="22">
        <v>37.18</v>
      </c>
      <c r="BX41" s="22">
        <v>10663.666300000001</v>
      </c>
      <c r="BY41" s="22">
        <v>10599.343999999999</v>
      </c>
      <c r="BZ41" s="22">
        <v>330</v>
      </c>
      <c r="CA41" s="22">
        <v>330</v>
      </c>
      <c r="CB41" s="22">
        <v>455.2</v>
      </c>
      <c r="CC41" s="22">
        <v>377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6321</v>
      </c>
      <c r="CM41" s="22">
        <v>5294.2619999999997</v>
      </c>
      <c r="CN41" s="22">
        <v>0</v>
      </c>
      <c r="CO41" s="22">
        <v>0</v>
      </c>
      <c r="CP41" s="22">
        <v>6321</v>
      </c>
      <c r="CQ41" s="22">
        <v>5294.2619999999997</v>
      </c>
      <c r="CR41" s="22">
        <v>0</v>
      </c>
      <c r="CS41" s="22">
        <v>0</v>
      </c>
      <c r="CT41" s="22">
        <v>6321</v>
      </c>
      <c r="CU41" s="22">
        <v>5294.2619999999997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f t="shared" si="10"/>
        <v>600</v>
      </c>
      <c r="DK41" s="22">
        <f t="shared" si="9"/>
        <v>600</v>
      </c>
      <c r="DL41" s="22">
        <v>7643.8</v>
      </c>
      <c r="DM41" s="22">
        <v>7481</v>
      </c>
      <c r="DN41" s="22">
        <v>0</v>
      </c>
      <c r="DO41" s="22">
        <v>0</v>
      </c>
      <c r="DP41" s="22">
        <v>7043.8</v>
      </c>
      <c r="DQ41" s="22">
        <v>6881</v>
      </c>
    </row>
    <row r="42" spans="1:121" ht="16.5" customHeight="1" x14ac:dyDescent="0.3">
      <c r="A42" s="23"/>
      <c r="B42" s="20">
        <v>33</v>
      </c>
      <c r="C42" s="41" t="s">
        <v>111</v>
      </c>
      <c r="D42" s="22">
        <f t="shared" si="2"/>
        <v>136356.38710000002</v>
      </c>
      <c r="E42" s="22">
        <f t="shared" si="3"/>
        <v>101931.31909999999</v>
      </c>
      <c r="F42" s="22">
        <f t="shared" si="4"/>
        <v>101924.9</v>
      </c>
      <c r="G42" s="22">
        <f t="shared" si="5"/>
        <v>69752.612099999998</v>
      </c>
      <c r="H42" s="22">
        <f t="shared" si="6"/>
        <v>41584.007100000003</v>
      </c>
      <c r="I42" s="22">
        <f t="shared" si="7"/>
        <v>39331.226999999999</v>
      </c>
      <c r="J42" s="22">
        <v>42591.4</v>
      </c>
      <c r="K42" s="22">
        <v>35966.743600000002</v>
      </c>
      <c r="L42" s="22">
        <v>0</v>
      </c>
      <c r="M42" s="22">
        <v>0</v>
      </c>
      <c r="N42" s="22">
        <v>40489.9</v>
      </c>
      <c r="O42" s="22">
        <v>34683.243600000002</v>
      </c>
      <c r="P42" s="22">
        <v>0</v>
      </c>
      <c r="Q42" s="22">
        <v>0</v>
      </c>
      <c r="R42" s="22">
        <v>2101.5</v>
      </c>
      <c r="S42" s="22">
        <v>1283.5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12354</v>
      </c>
      <c r="AE42" s="22">
        <v>8265</v>
      </c>
      <c r="AF42" s="22">
        <v>20985.007099999999</v>
      </c>
      <c r="AG42" s="22">
        <v>19188.427</v>
      </c>
      <c r="AH42" s="22">
        <v>1410</v>
      </c>
      <c r="AI42" s="22">
        <v>1060</v>
      </c>
      <c r="AJ42" s="22">
        <v>6850.5</v>
      </c>
      <c r="AK42" s="22">
        <v>6850.5</v>
      </c>
      <c r="AL42" s="22">
        <v>0</v>
      </c>
      <c r="AM42" s="22">
        <v>0</v>
      </c>
      <c r="AN42" s="22">
        <v>0</v>
      </c>
      <c r="AO42" s="22">
        <v>0</v>
      </c>
      <c r="AP42" s="22">
        <v>10944</v>
      </c>
      <c r="AQ42" s="22">
        <v>7205</v>
      </c>
      <c r="AR42" s="22">
        <v>14134.507100000001</v>
      </c>
      <c r="AS42" s="22">
        <v>13120.927</v>
      </c>
      <c r="AT42" s="22">
        <v>0</v>
      </c>
      <c r="AU42" s="22">
        <v>0</v>
      </c>
      <c r="AV42" s="22">
        <v>0</v>
      </c>
      <c r="AW42" s="22">
        <v>-783</v>
      </c>
      <c r="AX42" s="22">
        <v>1600</v>
      </c>
      <c r="AY42" s="22">
        <v>0</v>
      </c>
      <c r="AZ42" s="22">
        <v>0</v>
      </c>
      <c r="BA42" s="22">
        <v>0</v>
      </c>
      <c r="BB42" s="22">
        <v>1600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5715</v>
      </c>
      <c r="BK42" s="22">
        <v>4141.2884999999997</v>
      </c>
      <c r="BL42" s="22">
        <v>10476.200000000001</v>
      </c>
      <c r="BM42" s="22">
        <v>10020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2025</v>
      </c>
      <c r="BW42" s="22">
        <v>2003.85</v>
      </c>
      <c r="BX42" s="22">
        <v>0</v>
      </c>
      <c r="BY42" s="22">
        <v>0</v>
      </c>
      <c r="BZ42" s="22">
        <v>3690</v>
      </c>
      <c r="CA42" s="22">
        <v>2137.4385000000002</v>
      </c>
      <c r="CB42" s="22">
        <v>10476.200000000001</v>
      </c>
      <c r="CC42" s="22">
        <v>10020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8200</v>
      </c>
      <c r="CM42" s="22">
        <v>7658.06</v>
      </c>
      <c r="CN42" s="22">
        <v>0</v>
      </c>
      <c r="CO42" s="22">
        <v>0</v>
      </c>
      <c r="CP42" s="22">
        <v>8200</v>
      </c>
      <c r="CQ42" s="22">
        <v>7658.06</v>
      </c>
      <c r="CR42" s="22">
        <v>0</v>
      </c>
      <c r="CS42" s="22">
        <v>0</v>
      </c>
      <c r="CT42" s="22">
        <v>8200</v>
      </c>
      <c r="CU42" s="22">
        <v>7658.06</v>
      </c>
      <c r="CV42" s="22">
        <v>0</v>
      </c>
      <c r="CW42" s="22">
        <v>0</v>
      </c>
      <c r="CX42" s="22">
        <v>14665</v>
      </c>
      <c r="CY42" s="22">
        <v>4199</v>
      </c>
      <c r="CZ42" s="22">
        <v>10122.799999999999</v>
      </c>
      <c r="DA42" s="22">
        <v>10122.799999999999</v>
      </c>
      <c r="DB42" s="22">
        <v>14665</v>
      </c>
      <c r="DC42" s="22">
        <v>4199</v>
      </c>
      <c r="DD42" s="22">
        <v>10122.799999999999</v>
      </c>
      <c r="DE42" s="22">
        <v>10122.799999999999</v>
      </c>
      <c r="DF42" s="22">
        <v>0</v>
      </c>
      <c r="DG42" s="22">
        <v>0</v>
      </c>
      <c r="DH42" s="22">
        <v>0</v>
      </c>
      <c r="DI42" s="22">
        <v>0</v>
      </c>
      <c r="DJ42" s="22">
        <f t="shared" si="10"/>
        <v>9646.98</v>
      </c>
      <c r="DK42" s="22">
        <f t="shared" si="9"/>
        <v>2370</v>
      </c>
      <c r="DL42" s="22">
        <v>16799.5</v>
      </c>
      <c r="DM42" s="22">
        <v>9522.52</v>
      </c>
      <c r="DN42" s="22">
        <v>0</v>
      </c>
      <c r="DO42" s="22">
        <v>0</v>
      </c>
      <c r="DP42" s="22">
        <v>7152.52</v>
      </c>
      <c r="DQ42" s="22">
        <v>7152.52</v>
      </c>
    </row>
    <row r="43" spans="1:121" ht="16.5" customHeight="1" x14ac:dyDescent="0.3">
      <c r="A43" s="23"/>
      <c r="B43" s="20">
        <v>34</v>
      </c>
      <c r="C43" s="41" t="s">
        <v>112</v>
      </c>
      <c r="D43" s="22">
        <f t="shared" si="2"/>
        <v>358212.56180000002</v>
      </c>
      <c r="E43" s="22">
        <f t="shared" si="3"/>
        <v>247826.92339999997</v>
      </c>
      <c r="F43" s="22">
        <f t="shared" si="4"/>
        <v>238000</v>
      </c>
      <c r="G43" s="22">
        <f t="shared" si="5"/>
        <v>138849.9417</v>
      </c>
      <c r="H43" s="22">
        <f t="shared" si="6"/>
        <v>161565.5618</v>
      </c>
      <c r="I43" s="22">
        <f t="shared" si="7"/>
        <v>150329.9817</v>
      </c>
      <c r="J43" s="22">
        <v>90055.5</v>
      </c>
      <c r="K43" s="22">
        <v>68707.933999999994</v>
      </c>
      <c r="L43" s="22">
        <v>7495</v>
      </c>
      <c r="M43" s="22">
        <v>2263.2800000000002</v>
      </c>
      <c r="N43" s="22">
        <v>90055.5</v>
      </c>
      <c r="O43" s="22">
        <v>68707.933999999994</v>
      </c>
      <c r="P43" s="22">
        <v>7495</v>
      </c>
      <c r="Q43" s="22">
        <v>2263.2800000000002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11600</v>
      </c>
      <c r="AE43" s="22">
        <v>0</v>
      </c>
      <c r="AF43" s="22">
        <v>0</v>
      </c>
      <c r="AG43" s="22">
        <v>-5224.4785000000002</v>
      </c>
      <c r="AH43" s="22">
        <v>600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11000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-5224.4785000000002</v>
      </c>
      <c r="AX43" s="22">
        <v>3000</v>
      </c>
      <c r="AY43" s="22">
        <v>2900</v>
      </c>
      <c r="AZ43" s="22">
        <v>0</v>
      </c>
      <c r="BA43" s="22">
        <v>0</v>
      </c>
      <c r="BB43" s="22">
        <v>3000</v>
      </c>
      <c r="BC43" s="22">
        <v>2900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49014.5</v>
      </c>
      <c r="BK43" s="22">
        <v>959.48</v>
      </c>
      <c r="BL43" s="22">
        <v>35475.413</v>
      </c>
      <c r="BM43" s="22">
        <v>35475.413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49014.5</v>
      </c>
      <c r="BW43" s="22">
        <v>959.48</v>
      </c>
      <c r="BX43" s="22">
        <v>35475.413</v>
      </c>
      <c r="BY43" s="22">
        <v>35475.413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20500</v>
      </c>
      <c r="CM43" s="22">
        <v>11899.527700000001</v>
      </c>
      <c r="CN43" s="22">
        <v>6469.7960000000003</v>
      </c>
      <c r="CO43" s="22">
        <v>6469.7960000000003</v>
      </c>
      <c r="CP43" s="22">
        <v>20500</v>
      </c>
      <c r="CQ43" s="22">
        <v>11899.527700000001</v>
      </c>
      <c r="CR43" s="22">
        <v>6469.7960000000003</v>
      </c>
      <c r="CS43" s="22">
        <v>6469.7960000000003</v>
      </c>
      <c r="CT43" s="22">
        <v>20500</v>
      </c>
      <c r="CU43" s="22">
        <v>11899.527700000001</v>
      </c>
      <c r="CV43" s="22">
        <v>6469.7960000000003</v>
      </c>
      <c r="CW43" s="22">
        <v>6469.7960000000003</v>
      </c>
      <c r="CX43" s="22">
        <v>0</v>
      </c>
      <c r="CY43" s="22">
        <v>0</v>
      </c>
      <c r="CZ43" s="22">
        <v>112125.35279999999</v>
      </c>
      <c r="DA43" s="22">
        <v>111345.9712</v>
      </c>
      <c r="DB43" s="22">
        <v>0</v>
      </c>
      <c r="DC43" s="22">
        <v>0</v>
      </c>
      <c r="DD43" s="22">
        <v>112125.35279999999</v>
      </c>
      <c r="DE43" s="22">
        <v>111345.9712</v>
      </c>
      <c r="DF43" s="22">
        <v>16230</v>
      </c>
      <c r="DG43" s="22">
        <v>13030</v>
      </c>
      <c r="DH43" s="22">
        <v>0</v>
      </c>
      <c r="DI43" s="22">
        <v>0</v>
      </c>
      <c r="DJ43" s="22">
        <f t="shared" si="10"/>
        <v>6247</v>
      </c>
      <c r="DK43" s="22">
        <f t="shared" si="9"/>
        <v>0</v>
      </c>
      <c r="DL43" s="22">
        <v>47600</v>
      </c>
      <c r="DM43" s="22">
        <v>41353</v>
      </c>
      <c r="DN43" s="22">
        <v>0</v>
      </c>
      <c r="DO43" s="22">
        <v>0</v>
      </c>
      <c r="DP43" s="22">
        <v>41353</v>
      </c>
      <c r="DQ43" s="22">
        <v>41353</v>
      </c>
    </row>
    <row r="44" spans="1:121" ht="16.5" customHeight="1" x14ac:dyDescent="0.3">
      <c r="A44" s="23"/>
      <c r="B44" s="20">
        <v>35</v>
      </c>
      <c r="C44" s="41" t="s">
        <v>113</v>
      </c>
      <c r="D44" s="22">
        <f t="shared" si="2"/>
        <v>244608.7</v>
      </c>
      <c r="E44" s="22">
        <f t="shared" si="3"/>
        <v>215633.82689999999</v>
      </c>
      <c r="F44" s="22">
        <f t="shared" si="4"/>
        <v>169967.54700000002</v>
      </c>
      <c r="G44" s="22">
        <f t="shared" si="5"/>
        <v>141762.67389999999</v>
      </c>
      <c r="H44" s="22">
        <f t="shared" si="6"/>
        <v>108541.15299999999</v>
      </c>
      <c r="I44" s="22">
        <f t="shared" si="7"/>
        <v>100405.95699999999</v>
      </c>
      <c r="J44" s="22">
        <v>53424.646999999997</v>
      </c>
      <c r="K44" s="22">
        <v>44367.792000000001</v>
      </c>
      <c r="L44" s="22">
        <v>1000</v>
      </c>
      <c r="M44" s="22">
        <v>569</v>
      </c>
      <c r="N44" s="22">
        <v>50410.26</v>
      </c>
      <c r="O44" s="22">
        <v>43930.792000000001</v>
      </c>
      <c r="P44" s="22">
        <v>1000</v>
      </c>
      <c r="Q44" s="22">
        <v>569</v>
      </c>
      <c r="R44" s="22">
        <v>3014.3870000000002</v>
      </c>
      <c r="S44" s="22">
        <v>437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8000</v>
      </c>
      <c r="AE44" s="22">
        <v>4733</v>
      </c>
      <c r="AF44" s="22">
        <v>47932.453000000001</v>
      </c>
      <c r="AG44" s="22">
        <v>45552.366999999998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8000</v>
      </c>
      <c r="AQ44" s="22">
        <v>4733</v>
      </c>
      <c r="AR44" s="22">
        <v>47932.453000000001</v>
      </c>
      <c r="AS44" s="22">
        <v>45552.366999999998</v>
      </c>
      <c r="AT44" s="22">
        <v>0</v>
      </c>
      <c r="AU44" s="22">
        <v>0</v>
      </c>
      <c r="AV44" s="22">
        <v>0</v>
      </c>
      <c r="AW44" s="22">
        <v>0</v>
      </c>
      <c r="AX44" s="22">
        <v>2619.16</v>
      </c>
      <c r="AY44" s="22">
        <v>2190</v>
      </c>
      <c r="AZ44" s="22">
        <v>0</v>
      </c>
      <c r="BA44" s="22">
        <v>0</v>
      </c>
      <c r="BB44" s="22">
        <v>2619.16</v>
      </c>
      <c r="BC44" s="22">
        <v>2190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6050</v>
      </c>
      <c r="BK44" s="22">
        <v>4410.6158999999998</v>
      </c>
      <c r="BL44" s="22">
        <v>59608.7</v>
      </c>
      <c r="BM44" s="22">
        <v>54284.59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2550</v>
      </c>
      <c r="BW44" s="22">
        <v>1702.36</v>
      </c>
      <c r="BX44" s="22">
        <v>59608.7</v>
      </c>
      <c r="BY44" s="22">
        <v>54284.59</v>
      </c>
      <c r="BZ44" s="22">
        <v>3500</v>
      </c>
      <c r="CA44" s="22">
        <v>2708.2559000000001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25973.74</v>
      </c>
      <c r="CM44" s="22">
        <v>20757.381000000001</v>
      </c>
      <c r="CN44" s="22">
        <v>0</v>
      </c>
      <c r="CO44" s="22">
        <v>0</v>
      </c>
      <c r="CP44" s="22">
        <v>25973.74</v>
      </c>
      <c r="CQ44" s="22">
        <v>20757.381000000001</v>
      </c>
      <c r="CR44" s="22">
        <v>0</v>
      </c>
      <c r="CS44" s="22">
        <v>0</v>
      </c>
      <c r="CT44" s="22">
        <v>24500</v>
      </c>
      <c r="CU44" s="22">
        <v>20035.881000000001</v>
      </c>
      <c r="CV44" s="22">
        <v>0</v>
      </c>
      <c r="CW44" s="22">
        <v>0</v>
      </c>
      <c r="CX44" s="22">
        <v>35000</v>
      </c>
      <c r="CY44" s="22">
        <v>33769.080999999998</v>
      </c>
      <c r="CZ44" s="22">
        <v>0</v>
      </c>
      <c r="DA44" s="22">
        <v>0</v>
      </c>
      <c r="DB44" s="22">
        <v>35000</v>
      </c>
      <c r="DC44" s="22">
        <v>33769.080999999998</v>
      </c>
      <c r="DD44" s="22">
        <v>0</v>
      </c>
      <c r="DE44" s="22">
        <v>0</v>
      </c>
      <c r="DF44" s="22">
        <v>5000</v>
      </c>
      <c r="DG44" s="22">
        <v>5000</v>
      </c>
      <c r="DH44" s="22">
        <v>0</v>
      </c>
      <c r="DI44" s="22">
        <v>0</v>
      </c>
      <c r="DJ44" s="22">
        <f t="shared" si="10"/>
        <v>0</v>
      </c>
      <c r="DK44" s="22">
        <f t="shared" si="9"/>
        <v>0</v>
      </c>
      <c r="DL44" s="22">
        <v>33900</v>
      </c>
      <c r="DM44" s="22">
        <v>26534.804</v>
      </c>
      <c r="DN44" s="22">
        <v>0</v>
      </c>
      <c r="DO44" s="22">
        <v>0</v>
      </c>
      <c r="DP44" s="22">
        <v>33900</v>
      </c>
      <c r="DQ44" s="22">
        <v>26534.804</v>
      </c>
    </row>
    <row r="45" spans="1:121" x14ac:dyDescent="0.3">
      <c r="A45" s="23"/>
      <c r="B45" s="20">
        <v>36</v>
      </c>
      <c r="C45" s="41" t="s">
        <v>114</v>
      </c>
      <c r="D45" s="22">
        <f t="shared" si="2"/>
        <v>211732.95879999999</v>
      </c>
      <c r="E45" s="22">
        <f t="shared" si="3"/>
        <v>168357.28800000003</v>
      </c>
      <c r="F45" s="22">
        <f t="shared" si="4"/>
        <v>154390.9</v>
      </c>
      <c r="G45" s="22">
        <f t="shared" si="5"/>
        <v>115160.48000000001</v>
      </c>
      <c r="H45" s="22">
        <f t="shared" si="6"/>
        <v>88842.058799999999</v>
      </c>
      <c r="I45" s="22">
        <f t="shared" si="7"/>
        <v>84088.24</v>
      </c>
      <c r="J45" s="22">
        <v>88565</v>
      </c>
      <c r="K45" s="22">
        <v>54218.026899999997</v>
      </c>
      <c r="L45" s="22">
        <v>9495</v>
      </c>
      <c r="M45" s="22">
        <v>9392.5</v>
      </c>
      <c r="N45" s="22">
        <v>56965</v>
      </c>
      <c r="O45" s="22">
        <v>52118.239500000003</v>
      </c>
      <c r="P45" s="22">
        <v>1495</v>
      </c>
      <c r="Q45" s="22">
        <v>1392.5</v>
      </c>
      <c r="R45" s="22">
        <v>31600</v>
      </c>
      <c r="S45" s="22">
        <v>2099.7874000000002</v>
      </c>
      <c r="T45" s="22">
        <v>8000</v>
      </c>
      <c r="U45" s="22">
        <v>8000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3755</v>
      </c>
      <c r="AE45" s="22">
        <v>2519.5</v>
      </c>
      <c r="AF45" s="22">
        <v>77167.058799999999</v>
      </c>
      <c r="AG45" s="22">
        <v>72559.057000000001</v>
      </c>
      <c r="AH45" s="22">
        <v>655</v>
      </c>
      <c r="AI45" s="22">
        <v>0</v>
      </c>
      <c r="AJ45" s="22">
        <v>16387</v>
      </c>
      <c r="AK45" s="22">
        <v>16306.936</v>
      </c>
      <c r="AL45" s="22">
        <v>0</v>
      </c>
      <c r="AM45" s="22">
        <v>0</v>
      </c>
      <c r="AN45" s="22">
        <v>4600</v>
      </c>
      <c r="AO45" s="22">
        <v>4542.47</v>
      </c>
      <c r="AP45" s="22">
        <v>3100</v>
      </c>
      <c r="AQ45" s="22">
        <v>2519.5</v>
      </c>
      <c r="AR45" s="22">
        <v>58580.058799999999</v>
      </c>
      <c r="AS45" s="22">
        <v>56023.01</v>
      </c>
      <c r="AT45" s="22">
        <v>0</v>
      </c>
      <c r="AU45" s="22">
        <v>0</v>
      </c>
      <c r="AV45" s="22">
        <v>-2400</v>
      </c>
      <c r="AW45" s="22">
        <v>-4313.3590000000004</v>
      </c>
      <c r="AX45" s="22">
        <v>2300</v>
      </c>
      <c r="AY45" s="22">
        <v>1834.3</v>
      </c>
      <c r="AZ45" s="22">
        <v>0</v>
      </c>
      <c r="BA45" s="22">
        <v>0</v>
      </c>
      <c r="BB45" s="22">
        <v>2300</v>
      </c>
      <c r="BC45" s="22">
        <v>1834.3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3610.9</v>
      </c>
      <c r="BK45" s="22">
        <v>1799.0281</v>
      </c>
      <c r="BL45" s="22">
        <v>2180</v>
      </c>
      <c r="BM45" s="22">
        <v>2136.683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1200</v>
      </c>
      <c r="BW45" s="22">
        <v>66.672600000000003</v>
      </c>
      <c r="BX45" s="22">
        <v>1180</v>
      </c>
      <c r="BY45" s="22">
        <v>1145.5830000000001</v>
      </c>
      <c r="BZ45" s="22">
        <v>2410.9</v>
      </c>
      <c r="CA45" s="22">
        <v>1732.3554999999999</v>
      </c>
      <c r="CB45" s="22">
        <v>1000</v>
      </c>
      <c r="CC45" s="22">
        <v>991.1</v>
      </c>
      <c r="CD45" s="22">
        <v>0</v>
      </c>
      <c r="CE45" s="22">
        <v>0</v>
      </c>
      <c r="CF45" s="22">
        <v>0</v>
      </c>
      <c r="CG45" s="22">
        <v>0</v>
      </c>
      <c r="CH45" s="22">
        <v>300</v>
      </c>
      <c r="CI45" s="22">
        <v>54</v>
      </c>
      <c r="CJ45" s="22">
        <v>0</v>
      </c>
      <c r="CK45" s="22">
        <v>0</v>
      </c>
      <c r="CL45" s="22">
        <v>20500</v>
      </c>
      <c r="CM45" s="22">
        <v>20084.192999999999</v>
      </c>
      <c r="CN45" s="22">
        <v>0</v>
      </c>
      <c r="CO45" s="22">
        <v>0</v>
      </c>
      <c r="CP45" s="22">
        <v>20500</v>
      </c>
      <c r="CQ45" s="22">
        <v>20084.192999999999</v>
      </c>
      <c r="CR45" s="22">
        <v>0</v>
      </c>
      <c r="CS45" s="22">
        <v>0</v>
      </c>
      <c r="CT45" s="22">
        <v>19700</v>
      </c>
      <c r="CU45" s="22">
        <v>19529.773000000001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0</v>
      </c>
      <c r="DB45" s="22">
        <v>0</v>
      </c>
      <c r="DC45" s="22">
        <v>0</v>
      </c>
      <c r="DD45" s="22">
        <v>0</v>
      </c>
      <c r="DE45" s="22">
        <v>0</v>
      </c>
      <c r="DF45" s="22">
        <v>0</v>
      </c>
      <c r="DG45" s="22">
        <v>0</v>
      </c>
      <c r="DH45" s="22">
        <v>0</v>
      </c>
      <c r="DI45" s="22">
        <v>0</v>
      </c>
      <c r="DJ45" s="22">
        <f t="shared" si="10"/>
        <v>3860</v>
      </c>
      <c r="DK45" s="22">
        <f t="shared" si="9"/>
        <v>3760</v>
      </c>
      <c r="DL45" s="22">
        <v>35360</v>
      </c>
      <c r="DM45" s="22">
        <v>34651.432000000001</v>
      </c>
      <c r="DN45" s="22">
        <v>0</v>
      </c>
      <c r="DO45" s="22">
        <v>0</v>
      </c>
      <c r="DP45" s="22">
        <v>31500</v>
      </c>
      <c r="DQ45" s="22">
        <v>30891.432000000001</v>
      </c>
    </row>
    <row r="46" spans="1:121" ht="16.5" customHeight="1" x14ac:dyDescent="0.3">
      <c r="A46" s="23"/>
      <c r="B46" s="20">
        <v>37</v>
      </c>
      <c r="C46" s="41" t="s">
        <v>115</v>
      </c>
      <c r="D46" s="22">
        <f t="shared" si="2"/>
        <v>117622.32069999998</v>
      </c>
      <c r="E46" s="22">
        <f t="shared" si="3"/>
        <v>113992.53910000001</v>
      </c>
      <c r="F46" s="22">
        <f t="shared" si="4"/>
        <v>95857.06</v>
      </c>
      <c r="G46" s="22">
        <f t="shared" si="5"/>
        <v>92228.063100000014</v>
      </c>
      <c r="H46" s="22">
        <f t="shared" si="6"/>
        <v>36357.320699999997</v>
      </c>
      <c r="I46" s="22">
        <f t="shared" si="7"/>
        <v>36157.67</v>
      </c>
      <c r="J46" s="22">
        <v>30548</v>
      </c>
      <c r="K46" s="22">
        <v>28821.1878</v>
      </c>
      <c r="L46" s="22">
        <v>1311.5857000000001</v>
      </c>
      <c r="M46" s="22">
        <v>1276</v>
      </c>
      <c r="N46" s="22">
        <v>30448</v>
      </c>
      <c r="O46" s="22">
        <v>28821.1878</v>
      </c>
      <c r="P46" s="22">
        <v>961.58569999999997</v>
      </c>
      <c r="Q46" s="22">
        <v>926</v>
      </c>
      <c r="R46" s="22">
        <v>100</v>
      </c>
      <c r="S46" s="22">
        <v>0</v>
      </c>
      <c r="T46" s="22">
        <v>350</v>
      </c>
      <c r="U46" s="22">
        <v>350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7310</v>
      </c>
      <c r="AE46" s="22">
        <v>7201.0479999999998</v>
      </c>
      <c r="AF46" s="22">
        <v>1072.0350000000001</v>
      </c>
      <c r="AG46" s="22">
        <v>919.02300000000002</v>
      </c>
      <c r="AH46" s="22">
        <v>2110</v>
      </c>
      <c r="AI46" s="22">
        <v>2058.1999999999998</v>
      </c>
      <c r="AJ46" s="22">
        <v>4080</v>
      </c>
      <c r="AK46" s="22">
        <v>4041.05</v>
      </c>
      <c r="AL46" s="22">
        <v>0</v>
      </c>
      <c r="AM46" s="22">
        <v>0</v>
      </c>
      <c r="AN46" s="22">
        <v>0</v>
      </c>
      <c r="AO46" s="22">
        <v>0</v>
      </c>
      <c r="AP46" s="22">
        <v>5200</v>
      </c>
      <c r="AQ46" s="22">
        <v>5142.848</v>
      </c>
      <c r="AR46" s="22">
        <v>0</v>
      </c>
      <c r="AS46" s="22">
        <v>0</v>
      </c>
      <c r="AT46" s="22">
        <v>0</v>
      </c>
      <c r="AU46" s="22">
        <v>0</v>
      </c>
      <c r="AV46" s="22">
        <v>-3007.9650000000001</v>
      </c>
      <c r="AW46" s="22">
        <v>-3122.027</v>
      </c>
      <c r="AX46" s="22">
        <v>900</v>
      </c>
      <c r="AY46" s="22">
        <v>840</v>
      </c>
      <c r="AZ46" s="22">
        <v>0</v>
      </c>
      <c r="BA46" s="22">
        <v>0</v>
      </c>
      <c r="BB46" s="22">
        <v>900</v>
      </c>
      <c r="BC46" s="22">
        <v>840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4480</v>
      </c>
      <c r="BK46" s="22">
        <v>3971.2006000000001</v>
      </c>
      <c r="BL46" s="22">
        <v>26393.7</v>
      </c>
      <c r="BM46" s="22">
        <v>26390.087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3250</v>
      </c>
      <c r="BW46" s="22">
        <v>2840.2004000000002</v>
      </c>
      <c r="BX46" s="22">
        <v>5859.55</v>
      </c>
      <c r="BY46" s="22">
        <v>5858.7669999999998</v>
      </c>
      <c r="BZ46" s="22">
        <v>1230</v>
      </c>
      <c r="CA46" s="22">
        <v>1131.0001999999999</v>
      </c>
      <c r="CB46" s="22">
        <v>20534.150000000001</v>
      </c>
      <c r="CC46" s="22">
        <v>20531.32</v>
      </c>
      <c r="CD46" s="22">
        <v>0</v>
      </c>
      <c r="CE46" s="22">
        <v>0</v>
      </c>
      <c r="CF46" s="22">
        <v>0</v>
      </c>
      <c r="CG46" s="22">
        <v>0</v>
      </c>
      <c r="CH46" s="22">
        <v>1000</v>
      </c>
      <c r="CI46" s="22">
        <v>987.54</v>
      </c>
      <c r="CJ46" s="22">
        <v>0</v>
      </c>
      <c r="CK46" s="22">
        <v>0</v>
      </c>
      <c r="CL46" s="22">
        <v>7797</v>
      </c>
      <c r="CM46" s="22">
        <v>7521.2707</v>
      </c>
      <c r="CN46" s="22">
        <v>7580</v>
      </c>
      <c r="CO46" s="22">
        <v>7572.56</v>
      </c>
      <c r="CP46" s="22">
        <v>7747</v>
      </c>
      <c r="CQ46" s="22">
        <v>7471.2707</v>
      </c>
      <c r="CR46" s="22">
        <v>280</v>
      </c>
      <c r="CS46" s="22">
        <v>280</v>
      </c>
      <c r="CT46" s="22">
        <v>7747</v>
      </c>
      <c r="CU46" s="22">
        <v>7471.2707</v>
      </c>
      <c r="CV46" s="22">
        <v>280</v>
      </c>
      <c r="CW46" s="22">
        <v>280</v>
      </c>
      <c r="CX46" s="22">
        <v>26300</v>
      </c>
      <c r="CY46" s="22">
        <v>25590.621999999999</v>
      </c>
      <c r="CZ46" s="22">
        <v>0</v>
      </c>
      <c r="DA46" s="22">
        <v>0</v>
      </c>
      <c r="DB46" s="22">
        <v>26300</v>
      </c>
      <c r="DC46" s="22">
        <v>25590.621999999999</v>
      </c>
      <c r="DD46" s="22">
        <v>0</v>
      </c>
      <c r="DE46" s="22">
        <v>0</v>
      </c>
      <c r="DF46" s="22">
        <v>2930</v>
      </c>
      <c r="DG46" s="22">
        <v>2902</v>
      </c>
      <c r="DH46" s="22">
        <v>0</v>
      </c>
      <c r="DI46" s="22">
        <v>0</v>
      </c>
      <c r="DJ46" s="22">
        <f t="shared" si="10"/>
        <v>0</v>
      </c>
      <c r="DK46" s="22">
        <f t="shared" si="9"/>
        <v>0</v>
      </c>
      <c r="DL46" s="22">
        <v>14592.06</v>
      </c>
      <c r="DM46" s="22">
        <v>14393.194</v>
      </c>
      <c r="DN46" s="22">
        <v>0</v>
      </c>
      <c r="DO46" s="22">
        <v>0</v>
      </c>
      <c r="DP46" s="22">
        <v>14592.06</v>
      </c>
      <c r="DQ46" s="22">
        <v>14393.194</v>
      </c>
    </row>
    <row r="47" spans="1:121" ht="16.5" customHeight="1" x14ac:dyDescent="0.3">
      <c r="A47" s="23"/>
      <c r="B47" s="20">
        <v>38</v>
      </c>
      <c r="C47" s="41" t="s">
        <v>116</v>
      </c>
      <c r="D47" s="22">
        <f t="shared" si="2"/>
        <v>800733.75069999998</v>
      </c>
      <c r="E47" s="22">
        <f t="shared" si="3"/>
        <v>629731.68650000007</v>
      </c>
      <c r="F47" s="22">
        <f t="shared" si="4"/>
        <v>280489</v>
      </c>
      <c r="G47" s="22">
        <f t="shared" si="5"/>
        <v>140737.05379999999</v>
      </c>
      <c r="H47" s="22">
        <f t="shared" si="6"/>
        <v>574244.75069999998</v>
      </c>
      <c r="I47" s="22">
        <f t="shared" si="7"/>
        <v>540862.84380000003</v>
      </c>
      <c r="J47" s="22">
        <v>76180</v>
      </c>
      <c r="K47" s="22">
        <v>40259.124499999998</v>
      </c>
      <c r="L47" s="22">
        <v>1656.2507000000001</v>
      </c>
      <c r="M47" s="22">
        <v>1453</v>
      </c>
      <c r="N47" s="22">
        <v>67280</v>
      </c>
      <c r="O47" s="22">
        <v>38657.0605</v>
      </c>
      <c r="P47" s="22">
        <v>1156.2507000000001</v>
      </c>
      <c r="Q47" s="22">
        <v>1153</v>
      </c>
      <c r="R47" s="22">
        <v>8900</v>
      </c>
      <c r="S47" s="22">
        <v>1602.0640000000001</v>
      </c>
      <c r="T47" s="22">
        <v>500</v>
      </c>
      <c r="U47" s="22">
        <v>300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31400</v>
      </c>
      <c r="AE47" s="22">
        <v>537.48</v>
      </c>
      <c r="AF47" s="22">
        <v>534576.80000000005</v>
      </c>
      <c r="AG47" s="22">
        <v>502550.239</v>
      </c>
      <c r="AH47" s="22">
        <v>16800</v>
      </c>
      <c r="AI47" s="22">
        <v>10</v>
      </c>
      <c r="AJ47" s="22">
        <v>235151</v>
      </c>
      <c r="AK47" s="22">
        <v>226940.68900000001</v>
      </c>
      <c r="AL47" s="22">
        <v>1600</v>
      </c>
      <c r="AM47" s="22">
        <v>0</v>
      </c>
      <c r="AN47" s="22">
        <v>1100</v>
      </c>
      <c r="AO47" s="22">
        <v>997.95500000000004</v>
      </c>
      <c r="AP47" s="22">
        <v>13000</v>
      </c>
      <c r="AQ47" s="22">
        <v>527.48</v>
      </c>
      <c r="AR47" s="22">
        <v>298325.8</v>
      </c>
      <c r="AS47" s="22">
        <v>274736.09700000001</v>
      </c>
      <c r="AT47" s="22">
        <v>0</v>
      </c>
      <c r="AU47" s="22">
        <v>0</v>
      </c>
      <c r="AV47" s="22">
        <v>0</v>
      </c>
      <c r="AW47" s="22">
        <v>-124.502</v>
      </c>
      <c r="AX47" s="22">
        <v>4780</v>
      </c>
      <c r="AY47" s="22">
        <v>2253.0230000000001</v>
      </c>
      <c r="AZ47" s="22">
        <v>0</v>
      </c>
      <c r="BA47" s="22">
        <v>0</v>
      </c>
      <c r="BB47" s="22">
        <v>4780</v>
      </c>
      <c r="BC47" s="22">
        <v>2253.0230000000001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13700</v>
      </c>
      <c r="BK47" s="22">
        <v>5995.4519</v>
      </c>
      <c r="BL47" s="22">
        <v>33011.699999999997</v>
      </c>
      <c r="BM47" s="22">
        <v>32369.604800000001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4200</v>
      </c>
      <c r="BW47" s="22">
        <v>10</v>
      </c>
      <c r="BX47" s="22">
        <v>0</v>
      </c>
      <c r="BY47" s="22">
        <v>0</v>
      </c>
      <c r="BZ47" s="22">
        <v>9500</v>
      </c>
      <c r="CA47" s="22">
        <v>5985.4519</v>
      </c>
      <c r="CB47" s="22">
        <v>33011.699999999997</v>
      </c>
      <c r="CC47" s="22">
        <v>32369.604800000001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23429</v>
      </c>
      <c r="CM47" s="22">
        <v>6153.8333000000002</v>
      </c>
      <c r="CN47" s="22">
        <v>0</v>
      </c>
      <c r="CO47" s="22">
        <v>0</v>
      </c>
      <c r="CP47" s="22">
        <v>20729</v>
      </c>
      <c r="CQ47" s="22">
        <v>6153.8333000000002</v>
      </c>
      <c r="CR47" s="22">
        <v>0</v>
      </c>
      <c r="CS47" s="22">
        <v>0</v>
      </c>
      <c r="CT47" s="22">
        <v>20729</v>
      </c>
      <c r="CU47" s="22">
        <v>6153.8333000000002</v>
      </c>
      <c r="CV47" s="22">
        <v>0</v>
      </c>
      <c r="CW47" s="22">
        <v>0</v>
      </c>
      <c r="CX47" s="22">
        <v>72000</v>
      </c>
      <c r="CY47" s="22">
        <v>30299.93</v>
      </c>
      <c r="CZ47" s="22">
        <v>5000</v>
      </c>
      <c r="DA47" s="22">
        <v>4490</v>
      </c>
      <c r="DB47" s="22">
        <v>72000</v>
      </c>
      <c r="DC47" s="22">
        <v>30299.93</v>
      </c>
      <c r="DD47" s="22">
        <v>5000</v>
      </c>
      <c r="DE47" s="22">
        <v>4490</v>
      </c>
      <c r="DF47" s="22">
        <v>3000</v>
      </c>
      <c r="DG47" s="22">
        <v>1400</v>
      </c>
      <c r="DH47" s="22">
        <v>0</v>
      </c>
      <c r="DI47" s="22">
        <v>0</v>
      </c>
      <c r="DJ47" s="22">
        <f t="shared" si="10"/>
        <v>2000</v>
      </c>
      <c r="DK47" s="22">
        <f t="shared" si="9"/>
        <v>1970</v>
      </c>
      <c r="DL47" s="22">
        <v>56000</v>
      </c>
      <c r="DM47" s="22">
        <v>53838.2111</v>
      </c>
      <c r="DN47" s="22">
        <v>0</v>
      </c>
      <c r="DO47" s="22">
        <v>0</v>
      </c>
      <c r="DP47" s="22">
        <v>54000</v>
      </c>
      <c r="DQ47" s="22">
        <v>51868.2111</v>
      </c>
    </row>
    <row r="48" spans="1:121" ht="16.5" customHeight="1" x14ac:dyDescent="0.3">
      <c r="A48" s="23"/>
      <c r="B48" s="20">
        <v>39</v>
      </c>
      <c r="C48" s="41" t="s">
        <v>117</v>
      </c>
      <c r="D48" s="22">
        <f t="shared" si="2"/>
        <v>332973.25640000001</v>
      </c>
      <c r="E48" s="22">
        <f t="shared" si="3"/>
        <v>275331.34160000004</v>
      </c>
      <c r="F48" s="22">
        <f t="shared" si="4"/>
        <v>214622.7</v>
      </c>
      <c r="G48" s="22">
        <f t="shared" si="5"/>
        <v>160031.25460000001</v>
      </c>
      <c r="H48" s="22">
        <f t="shared" si="6"/>
        <v>158350.5564</v>
      </c>
      <c r="I48" s="22">
        <f t="shared" si="7"/>
        <v>151580.087</v>
      </c>
      <c r="J48" s="22">
        <v>55234</v>
      </c>
      <c r="K48" s="22">
        <v>49771.538200000003</v>
      </c>
      <c r="L48" s="22">
        <v>1260</v>
      </c>
      <c r="M48" s="22">
        <v>1260</v>
      </c>
      <c r="N48" s="22">
        <v>51944</v>
      </c>
      <c r="O48" s="22">
        <v>48400.2382</v>
      </c>
      <c r="P48" s="22">
        <v>700</v>
      </c>
      <c r="Q48" s="22">
        <v>700</v>
      </c>
      <c r="R48" s="22">
        <v>2890</v>
      </c>
      <c r="S48" s="22">
        <v>1126.5</v>
      </c>
      <c r="T48" s="22">
        <v>560</v>
      </c>
      <c r="U48" s="22">
        <v>560</v>
      </c>
      <c r="V48" s="22">
        <v>950</v>
      </c>
      <c r="W48" s="22">
        <v>260.39999999999998</v>
      </c>
      <c r="X48" s="22">
        <v>0</v>
      </c>
      <c r="Y48" s="22">
        <v>0</v>
      </c>
      <c r="Z48" s="22">
        <v>3000</v>
      </c>
      <c r="AA48" s="22">
        <v>0</v>
      </c>
      <c r="AB48" s="22">
        <v>0</v>
      </c>
      <c r="AC48" s="22">
        <v>0</v>
      </c>
      <c r="AD48" s="22">
        <v>37288.699999999997</v>
      </c>
      <c r="AE48" s="22">
        <v>3413.3420000000001</v>
      </c>
      <c r="AF48" s="22">
        <v>97910.606400000004</v>
      </c>
      <c r="AG48" s="22">
        <v>94980.887000000002</v>
      </c>
      <c r="AH48" s="22">
        <v>32888.699999999997</v>
      </c>
      <c r="AI48" s="22">
        <v>815</v>
      </c>
      <c r="AJ48" s="22">
        <v>27481.495999999999</v>
      </c>
      <c r="AK48" s="22">
        <v>25584.587</v>
      </c>
      <c r="AL48" s="22">
        <v>0</v>
      </c>
      <c r="AM48" s="22">
        <v>0</v>
      </c>
      <c r="AN48" s="22">
        <v>0</v>
      </c>
      <c r="AO48" s="22">
        <v>0</v>
      </c>
      <c r="AP48" s="22">
        <v>4400</v>
      </c>
      <c r="AQ48" s="22">
        <v>2598.3420000000001</v>
      </c>
      <c r="AR48" s="22">
        <v>70429.110400000005</v>
      </c>
      <c r="AS48" s="22">
        <v>69556.399999999994</v>
      </c>
      <c r="AT48" s="22">
        <v>0</v>
      </c>
      <c r="AU48" s="22">
        <v>0</v>
      </c>
      <c r="AV48" s="22">
        <v>0</v>
      </c>
      <c r="AW48" s="22">
        <v>-160.1</v>
      </c>
      <c r="AX48" s="22">
        <v>1500</v>
      </c>
      <c r="AY48" s="22">
        <v>1309.6610000000001</v>
      </c>
      <c r="AZ48" s="22">
        <v>0</v>
      </c>
      <c r="BA48" s="22">
        <v>0</v>
      </c>
      <c r="BB48" s="22">
        <v>1500</v>
      </c>
      <c r="BC48" s="22">
        <v>1309.6610000000001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25350</v>
      </c>
      <c r="BK48" s="22">
        <v>22871.607400000001</v>
      </c>
      <c r="BL48" s="22">
        <v>56379.95</v>
      </c>
      <c r="BM48" s="22">
        <v>52539.199999999997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20760</v>
      </c>
      <c r="BW48" s="22">
        <v>20068.98</v>
      </c>
      <c r="BX48" s="22">
        <v>0</v>
      </c>
      <c r="BY48" s="22">
        <v>0</v>
      </c>
      <c r="BZ48" s="22">
        <v>4590</v>
      </c>
      <c r="CA48" s="22">
        <v>2802.6273999999999</v>
      </c>
      <c r="CB48" s="22">
        <v>56379.95</v>
      </c>
      <c r="CC48" s="22">
        <v>52539.199999999997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13900</v>
      </c>
      <c r="CM48" s="22">
        <v>11728.84</v>
      </c>
      <c r="CN48" s="22">
        <v>0</v>
      </c>
      <c r="CO48" s="22">
        <v>0</v>
      </c>
      <c r="CP48" s="22">
        <v>13900</v>
      </c>
      <c r="CQ48" s="22">
        <v>11728.84</v>
      </c>
      <c r="CR48" s="22">
        <v>0</v>
      </c>
      <c r="CS48" s="22">
        <v>0</v>
      </c>
      <c r="CT48" s="22">
        <v>12000</v>
      </c>
      <c r="CU48" s="22">
        <v>11728.84</v>
      </c>
      <c r="CV48" s="22">
        <v>0</v>
      </c>
      <c r="CW48" s="22">
        <v>0</v>
      </c>
      <c r="CX48" s="22">
        <v>30000</v>
      </c>
      <c r="CY48" s="22">
        <v>29895.866000000002</v>
      </c>
      <c r="CZ48" s="22">
        <v>2800</v>
      </c>
      <c r="DA48" s="22">
        <v>2800</v>
      </c>
      <c r="DB48" s="22">
        <v>30000</v>
      </c>
      <c r="DC48" s="22">
        <v>29895.866000000002</v>
      </c>
      <c r="DD48" s="22">
        <v>0</v>
      </c>
      <c r="DE48" s="22">
        <v>0</v>
      </c>
      <c r="DF48" s="22">
        <v>4500</v>
      </c>
      <c r="DG48" s="22">
        <v>4500</v>
      </c>
      <c r="DH48" s="22">
        <v>0</v>
      </c>
      <c r="DI48" s="22">
        <v>0</v>
      </c>
      <c r="DJ48" s="22">
        <f t="shared" si="10"/>
        <v>2900</v>
      </c>
      <c r="DK48" s="22">
        <f t="shared" si="9"/>
        <v>0</v>
      </c>
      <c r="DL48" s="22">
        <v>42900</v>
      </c>
      <c r="DM48" s="22">
        <v>36280</v>
      </c>
      <c r="DN48" s="22">
        <v>0</v>
      </c>
      <c r="DO48" s="22">
        <v>0</v>
      </c>
      <c r="DP48" s="22">
        <v>40000</v>
      </c>
      <c r="DQ48" s="22">
        <v>36280</v>
      </c>
    </row>
    <row r="49" spans="1:121" ht="16.5" customHeight="1" x14ac:dyDescent="0.3">
      <c r="A49" s="23"/>
      <c r="B49" s="20">
        <v>40</v>
      </c>
      <c r="C49" s="41" t="s">
        <v>118</v>
      </c>
      <c r="D49" s="22">
        <f t="shared" si="2"/>
        <v>408346.29709999997</v>
      </c>
      <c r="E49" s="22">
        <f t="shared" si="3"/>
        <v>334877.94880000001</v>
      </c>
      <c r="F49" s="22">
        <f t="shared" si="4"/>
        <v>286808</v>
      </c>
      <c r="G49" s="22">
        <f t="shared" si="5"/>
        <v>233559.538</v>
      </c>
      <c r="H49" s="22">
        <f t="shared" si="6"/>
        <v>170238.2971</v>
      </c>
      <c r="I49" s="22">
        <f t="shared" si="7"/>
        <v>142918.41080000001</v>
      </c>
      <c r="J49" s="22">
        <v>64684</v>
      </c>
      <c r="K49" s="22">
        <v>51671.902699999999</v>
      </c>
      <c r="L49" s="22">
        <v>2000</v>
      </c>
      <c r="M49" s="22">
        <v>0</v>
      </c>
      <c r="N49" s="22">
        <v>54594</v>
      </c>
      <c r="O49" s="22">
        <v>48002.252699999997</v>
      </c>
      <c r="P49" s="22">
        <v>2000</v>
      </c>
      <c r="Q49" s="22">
        <v>0</v>
      </c>
      <c r="R49" s="22">
        <v>10090</v>
      </c>
      <c r="S49" s="22">
        <v>3669.65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68490</v>
      </c>
      <c r="AE49" s="22">
        <v>62809.2408</v>
      </c>
      <c r="AF49" s="22">
        <v>154820.7971</v>
      </c>
      <c r="AG49" s="22">
        <v>129754.9458</v>
      </c>
      <c r="AH49" s="22">
        <v>51930</v>
      </c>
      <c r="AI49" s="22">
        <v>50298.2408</v>
      </c>
      <c r="AJ49" s="22">
        <v>30484.5</v>
      </c>
      <c r="AK49" s="22">
        <v>12142.309800000001</v>
      </c>
      <c r="AL49" s="22">
        <v>0</v>
      </c>
      <c r="AM49" s="22">
        <v>0</v>
      </c>
      <c r="AN49" s="22">
        <v>0</v>
      </c>
      <c r="AO49" s="22">
        <v>0</v>
      </c>
      <c r="AP49" s="22">
        <v>16560</v>
      </c>
      <c r="AQ49" s="22">
        <v>12511</v>
      </c>
      <c r="AR49" s="22">
        <v>124336.2971</v>
      </c>
      <c r="AS49" s="22">
        <v>121905.323</v>
      </c>
      <c r="AT49" s="22">
        <v>0</v>
      </c>
      <c r="AU49" s="22">
        <v>0</v>
      </c>
      <c r="AV49" s="22">
        <v>0</v>
      </c>
      <c r="AW49" s="22">
        <v>-4292.6869999999999</v>
      </c>
      <c r="AX49" s="22">
        <v>8800</v>
      </c>
      <c r="AY49" s="22">
        <v>1867.54</v>
      </c>
      <c r="AZ49" s="22">
        <v>0</v>
      </c>
      <c r="BA49" s="22">
        <v>0</v>
      </c>
      <c r="BB49" s="22">
        <v>1900</v>
      </c>
      <c r="BC49" s="22">
        <v>443.04</v>
      </c>
      <c r="BD49" s="22">
        <v>0</v>
      </c>
      <c r="BE49" s="22">
        <v>0</v>
      </c>
      <c r="BF49" s="22">
        <v>3100</v>
      </c>
      <c r="BG49" s="22">
        <v>1424.5</v>
      </c>
      <c r="BH49" s="22">
        <v>0</v>
      </c>
      <c r="BI49" s="22">
        <v>0</v>
      </c>
      <c r="BJ49" s="22">
        <v>19670</v>
      </c>
      <c r="BK49" s="22">
        <v>14309.823200000001</v>
      </c>
      <c r="BL49" s="22">
        <v>13417.5</v>
      </c>
      <c r="BM49" s="22">
        <v>13163.465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5070</v>
      </c>
      <c r="BW49" s="22">
        <v>2926.69</v>
      </c>
      <c r="BX49" s="22">
        <v>13417.5</v>
      </c>
      <c r="BY49" s="22">
        <v>13163.465</v>
      </c>
      <c r="BZ49" s="22">
        <v>14600</v>
      </c>
      <c r="CA49" s="22">
        <v>11383.1332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9864</v>
      </c>
      <c r="CM49" s="22">
        <v>3180.4562999999998</v>
      </c>
      <c r="CN49" s="22">
        <v>0</v>
      </c>
      <c r="CO49" s="22">
        <v>0</v>
      </c>
      <c r="CP49" s="22">
        <v>8914</v>
      </c>
      <c r="CQ49" s="22">
        <v>2784.4562999999998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57500</v>
      </c>
      <c r="CY49" s="22">
        <v>56015.574999999997</v>
      </c>
      <c r="CZ49" s="22">
        <v>0</v>
      </c>
      <c r="DA49" s="22">
        <v>0</v>
      </c>
      <c r="DB49" s="22">
        <v>29700</v>
      </c>
      <c r="DC49" s="22">
        <v>28716</v>
      </c>
      <c r="DD49" s="22">
        <v>0</v>
      </c>
      <c r="DE49" s="22">
        <v>0</v>
      </c>
      <c r="DF49" s="22">
        <v>4500</v>
      </c>
      <c r="DG49" s="22">
        <v>2105</v>
      </c>
      <c r="DH49" s="22">
        <v>0</v>
      </c>
      <c r="DI49" s="22">
        <v>0</v>
      </c>
      <c r="DJ49" s="22">
        <f t="shared" si="10"/>
        <v>4600</v>
      </c>
      <c r="DK49" s="22">
        <f t="shared" si="9"/>
        <v>0</v>
      </c>
      <c r="DL49" s="22">
        <v>53300</v>
      </c>
      <c r="DM49" s="22">
        <v>41600</v>
      </c>
      <c r="DN49" s="22">
        <v>0</v>
      </c>
      <c r="DO49" s="22">
        <v>0</v>
      </c>
      <c r="DP49" s="22">
        <v>48700</v>
      </c>
      <c r="DQ49" s="22">
        <v>41600</v>
      </c>
    </row>
    <row r="50" spans="1:121" ht="16.5" customHeight="1" x14ac:dyDescent="0.3">
      <c r="A50" s="23"/>
      <c r="B50" s="20">
        <v>41</v>
      </c>
      <c r="C50" s="41" t="s">
        <v>119</v>
      </c>
      <c r="D50" s="22">
        <f t="shared" si="2"/>
        <v>283199.97699999996</v>
      </c>
      <c r="E50" s="22">
        <f t="shared" si="3"/>
        <v>161228.44520000002</v>
      </c>
      <c r="F50" s="22">
        <f t="shared" si="4"/>
        <v>172930.4</v>
      </c>
      <c r="G50" s="22">
        <f t="shared" si="5"/>
        <v>94219.272200000007</v>
      </c>
      <c r="H50" s="22">
        <f t="shared" si="6"/>
        <v>144614.35199999998</v>
      </c>
      <c r="I50" s="22">
        <f t="shared" si="7"/>
        <v>100477.948</v>
      </c>
      <c r="J50" s="22">
        <v>48670</v>
      </c>
      <c r="K50" s="22">
        <v>40742.969700000001</v>
      </c>
      <c r="L50" s="22">
        <v>540</v>
      </c>
      <c r="M50" s="22">
        <v>540</v>
      </c>
      <c r="N50" s="22">
        <v>44670</v>
      </c>
      <c r="O50" s="22">
        <v>39888.768900000003</v>
      </c>
      <c r="P50" s="22">
        <v>540</v>
      </c>
      <c r="Q50" s="22">
        <v>540</v>
      </c>
      <c r="R50" s="22">
        <v>4000</v>
      </c>
      <c r="S50" s="22">
        <v>854.20079999999996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43965</v>
      </c>
      <c r="AE50" s="22">
        <v>70</v>
      </c>
      <c r="AF50" s="22">
        <v>48707.14</v>
      </c>
      <c r="AG50" s="22">
        <v>30791.542000000001</v>
      </c>
      <c r="AH50" s="22">
        <v>33830</v>
      </c>
      <c r="AI50" s="22">
        <v>70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10135</v>
      </c>
      <c r="AQ50" s="22">
        <v>0</v>
      </c>
      <c r="AR50" s="22">
        <v>48707.14</v>
      </c>
      <c r="AS50" s="22">
        <v>30791.542000000001</v>
      </c>
      <c r="AT50" s="22">
        <v>0</v>
      </c>
      <c r="AU50" s="22">
        <v>0</v>
      </c>
      <c r="AV50" s="22">
        <v>0</v>
      </c>
      <c r="AW50" s="22">
        <v>0</v>
      </c>
      <c r="AX50" s="22">
        <v>3854.5</v>
      </c>
      <c r="AY50" s="22">
        <v>3480</v>
      </c>
      <c r="AZ50" s="22">
        <v>0</v>
      </c>
      <c r="BA50" s="22">
        <v>0</v>
      </c>
      <c r="BB50" s="22">
        <v>3854.5</v>
      </c>
      <c r="BC50" s="22">
        <v>3480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15874</v>
      </c>
      <c r="BK50" s="22">
        <v>1562.2302999999999</v>
      </c>
      <c r="BL50" s="22">
        <v>55578.663</v>
      </c>
      <c r="BM50" s="22">
        <v>44985.381000000001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9874</v>
      </c>
      <c r="BW50" s="22">
        <v>189.38</v>
      </c>
      <c r="BX50" s="22">
        <v>39100.15</v>
      </c>
      <c r="BY50" s="22">
        <v>38607.339999999997</v>
      </c>
      <c r="BZ50" s="22">
        <v>6000</v>
      </c>
      <c r="CA50" s="22">
        <v>1372.8503000000001</v>
      </c>
      <c r="CB50" s="22">
        <v>16478.512999999999</v>
      </c>
      <c r="CC50" s="22">
        <v>6378.0410000000002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17920</v>
      </c>
      <c r="CM50" s="22">
        <v>11970.297200000001</v>
      </c>
      <c r="CN50" s="22">
        <v>10020.525</v>
      </c>
      <c r="CO50" s="22">
        <v>9952.5249999999996</v>
      </c>
      <c r="CP50" s="22">
        <v>17920</v>
      </c>
      <c r="CQ50" s="22">
        <v>11970.297200000001</v>
      </c>
      <c r="CR50" s="22">
        <v>10020.525</v>
      </c>
      <c r="CS50" s="22">
        <v>9952.5249999999996</v>
      </c>
      <c r="CT50" s="22">
        <v>15920</v>
      </c>
      <c r="CU50" s="22">
        <v>11970.297200000001</v>
      </c>
      <c r="CV50" s="22">
        <v>6371.75</v>
      </c>
      <c r="CW50" s="22">
        <v>6303.75</v>
      </c>
      <c r="CX50" s="22">
        <v>4705.8999999999996</v>
      </c>
      <c r="CY50" s="22">
        <v>0</v>
      </c>
      <c r="CZ50" s="22">
        <v>29768.024000000001</v>
      </c>
      <c r="DA50" s="22">
        <v>14208.5</v>
      </c>
      <c r="DB50" s="22">
        <v>2705.9</v>
      </c>
      <c r="DC50" s="22">
        <v>0</v>
      </c>
      <c r="DD50" s="22">
        <v>29768.024000000001</v>
      </c>
      <c r="DE50" s="22">
        <v>14208.5</v>
      </c>
      <c r="DF50" s="22">
        <v>0</v>
      </c>
      <c r="DG50" s="22">
        <v>0</v>
      </c>
      <c r="DH50" s="22">
        <v>0</v>
      </c>
      <c r="DI50" s="22">
        <v>0</v>
      </c>
      <c r="DJ50" s="22">
        <f t="shared" si="10"/>
        <v>3596.2249999999985</v>
      </c>
      <c r="DK50" s="22">
        <f t="shared" si="9"/>
        <v>2925</v>
      </c>
      <c r="DL50" s="22">
        <v>37941</v>
      </c>
      <c r="DM50" s="22">
        <v>36393.775000000001</v>
      </c>
      <c r="DN50" s="22">
        <v>0</v>
      </c>
      <c r="DO50" s="22">
        <v>0</v>
      </c>
      <c r="DP50" s="22">
        <v>34344.775000000001</v>
      </c>
      <c r="DQ50" s="22">
        <v>33468.775000000001</v>
      </c>
    </row>
    <row r="51" spans="1:121" ht="16.5" customHeight="1" x14ac:dyDescent="0.3">
      <c r="A51" s="23"/>
      <c r="B51" s="20">
        <v>42</v>
      </c>
      <c r="C51" s="41" t="s">
        <v>120</v>
      </c>
      <c r="D51" s="22">
        <f t="shared" si="2"/>
        <v>254834.67570000002</v>
      </c>
      <c r="E51" s="22">
        <f t="shared" si="3"/>
        <v>212995.845</v>
      </c>
      <c r="F51" s="22">
        <f t="shared" si="4"/>
        <v>171995.6</v>
      </c>
      <c r="G51" s="22">
        <f t="shared" si="5"/>
        <v>148792.54500000001</v>
      </c>
      <c r="H51" s="22">
        <f t="shared" si="6"/>
        <v>112839.0757</v>
      </c>
      <c r="I51" s="22">
        <f t="shared" si="7"/>
        <v>94203.299999999988</v>
      </c>
      <c r="J51" s="22">
        <v>60997.4</v>
      </c>
      <c r="K51" s="22">
        <v>53392.038800000002</v>
      </c>
      <c r="L51" s="22">
        <v>1500</v>
      </c>
      <c r="M51" s="22">
        <v>1430</v>
      </c>
      <c r="N51" s="22">
        <v>57440</v>
      </c>
      <c r="O51" s="22">
        <v>52927.838799999998</v>
      </c>
      <c r="P51" s="22">
        <v>1500</v>
      </c>
      <c r="Q51" s="22">
        <v>1430</v>
      </c>
      <c r="R51" s="22">
        <v>3557.4</v>
      </c>
      <c r="S51" s="22">
        <v>464.2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2050</v>
      </c>
      <c r="AA51" s="22">
        <v>0</v>
      </c>
      <c r="AB51" s="22">
        <v>0</v>
      </c>
      <c r="AC51" s="22">
        <v>0</v>
      </c>
      <c r="AD51" s="22">
        <v>14578</v>
      </c>
      <c r="AE51" s="22">
        <v>7195.1301999999996</v>
      </c>
      <c r="AF51" s="22">
        <v>80091.788</v>
      </c>
      <c r="AG51" s="22">
        <v>72730.264999999999</v>
      </c>
      <c r="AH51" s="22">
        <v>6578</v>
      </c>
      <c r="AI51" s="22">
        <v>1670</v>
      </c>
      <c r="AJ51" s="22">
        <v>35912.008999999998</v>
      </c>
      <c r="AK51" s="22">
        <v>28998.825000000001</v>
      </c>
      <c r="AL51" s="22">
        <v>0</v>
      </c>
      <c r="AM51" s="22">
        <v>0</v>
      </c>
      <c r="AN51" s="22">
        <v>0</v>
      </c>
      <c r="AO51" s="22">
        <v>0</v>
      </c>
      <c r="AP51" s="22">
        <v>8000</v>
      </c>
      <c r="AQ51" s="22">
        <v>5525.1301999999996</v>
      </c>
      <c r="AR51" s="22">
        <v>46620.802000000003</v>
      </c>
      <c r="AS51" s="22">
        <v>46339.004000000001</v>
      </c>
      <c r="AT51" s="22">
        <v>0</v>
      </c>
      <c r="AU51" s="22">
        <v>0</v>
      </c>
      <c r="AV51" s="22">
        <v>-2441.0230000000001</v>
      </c>
      <c r="AW51" s="22">
        <v>-2607.5639999999999</v>
      </c>
      <c r="AX51" s="22">
        <v>4616.3</v>
      </c>
      <c r="AY51" s="22">
        <v>4616.3</v>
      </c>
      <c r="AZ51" s="22">
        <v>0</v>
      </c>
      <c r="BA51" s="22">
        <v>0</v>
      </c>
      <c r="BB51" s="22">
        <v>4616.3</v>
      </c>
      <c r="BC51" s="22">
        <v>4616.3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12708</v>
      </c>
      <c r="BK51" s="22">
        <v>11428.1782</v>
      </c>
      <c r="BL51" s="22">
        <v>15940.513999999999</v>
      </c>
      <c r="BM51" s="22">
        <v>15084.733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9408</v>
      </c>
      <c r="BW51" s="22">
        <v>9408</v>
      </c>
      <c r="BX51" s="22">
        <v>15940.513999999999</v>
      </c>
      <c r="BY51" s="22">
        <v>15084.733</v>
      </c>
      <c r="BZ51" s="22">
        <v>3300</v>
      </c>
      <c r="CA51" s="22">
        <v>2020.1782000000001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13700</v>
      </c>
      <c r="CM51" s="22">
        <v>13508.397800000001</v>
      </c>
      <c r="CN51" s="22">
        <v>0</v>
      </c>
      <c r="CO51" s="22">
        <v>0</v>
      </c>
      <c r="CP51" s="22">
        <v>13700</v>
      </c>
      <c r="CQ51" s="22">
        <v>13508.397800000001</v>
      </c>
      <c r="CR51" s="22">
        <v>0</v>
      </c>
      <c r="CS51" s="22">
        <v>0</v>
      </c>
      <c r="CT51" s="22">
        <v>12730</v>
      </c>
      <c r="CU51" s="22">
        <v>12538.5</v>
      </c>
      <c r="CV51" s="22">
        <v>0</v>
      </c>
      <c r="CW51" s="22">
        <v>0</v>
      </c>
      <c r="CX51" s="22">
        <v>29039</v>
      </c>
      <c r="CY51" s="22">
        <v>24672.5</v>
      </c>
      <c r="CZ51" s="22">
        <v>15306.7737</v>
      </c>
      <c r="DA51" s="22">
        <v>4958.3019999999997</v>
      </c>
      <c r="DB51" s="22">
        <v>29039</v>
      </c>
      <c r="DC51" s="22">
        <v>24672.5</v>
      </c>
      <c r="DD51" s="22">
        <v>15306.7737</v>
      </c>
      <c r="DE51" s="22">
        <v>4958.3019999999997</v>
      </c>
      <c r="DF51" s="22">
        <v>4000</v>
      </c>
      <c r="DG51" s="22">
        <v>3980</v>
      </c>
      <c r="DH51" s="22">
        <v>0</v>
      </c>
      <c r="DI51" s="22">
        <v>0</v>
      </c>
      <c r="DJ51" s="22">
        <f t="shared" si="10"/>
        <v>306.90000000000146</v>
      </c>
      <c r="DK51" s="22">
        <f t="shared" si="9"/>
        <v>0</v>
      </c>
      <c r="DL51" s="22">
        <v>30306.9</v>
      </c>
      <c r="DM51" s="22">
        <v>30000</v>
      </c>
      <c r="DN51" s="22">
        <v>0</v>
      </c>
      <c r="DO51" s="22">
        <v>0</v>
      </c>
      <c r="DP51" s="22">
        <v>30000</v>
      </c>
      <c r="DQ51" s="22">
        <v>30000</v>
      </c>
    </row>
    <row r="52" spans="1:121" ht="16.5" customHeight="1" x14ac:dyDescent="0.3">
      <c r="A52" s="23"/>
      <c r="B52" s="20">
        <v>43</v>
      </c>
      <c r="C52" s="41" t="s">
        <v>121</v>
      </c>
      <c r="D52" s="22">
        <f t="shared" si="2"/>
        <v>200666.81080000001</v>
      </c>
      <c r="E52" s="22">
        <f t="shared" si="3"/>
        <v>175442.96830000001</v>
      </c>
      <c r="F52" s="22">
        <f t="shared" si="4"/>
        <v>155133.125</v>
      </c>
      <c r="G52" s="22">
        <f t="shared" si="5"/>
        <v>128479.42509999999</v>
      </c>
      <c r="H52" s="22">
        <f t="shared" si="6"/>
        <v>80759.685800000007</v>
      </c>
      <c r="I52" s="22">
        <f t="shared" si="7"/>
        <v>80547.743199999997</v>
      </c>
      <c r="J52" s="22">
        <v>59300</v>
      </c>
      <c r="K52" s="22">
        <v>46525.216</v>
      </c>
      <c r="L52" s="22">
        <v>885</v>
      </c>
      <c r="M52" s="22">
        <v>848</v>
      </c>
      <c r="N52" s="22">
        <v>55200</v>
      </c>
      <c r="O52" s="22">
        <v>44203.822</v>
      </c>
      <c r="P52" s="22">
        <v>825</v>
      </c>
      <c r="Q52" s="22">
        <v>788</v>
      </c>
      <c r="R52" s="22">
        <v>3700</v>
      </c>
      <c r="S52" s="22">
        <v>2100.5940000000001</v>
      </c>
      <c r="T52" s="22">
        <v>60</v>
      </c>
      <c r="U52" s="22">
        <v>60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1200</v>
      </c>
      <c r="AE52" s="22">
        <v>991.86300000000006</v>
      </c>
      <c r="AF52" s="22">
        <v>50280.885799999996</v>
      </c>
      <c r="AG52" s="22">
        <v>50113.383199999997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1200</v>
      </c>
      <c r="AQ52" s="22">
        <v>991.86300000000006</v>
      </c>
      <c r="AR52" s="22">
        <v>50880.885799999996</v>
      </c>
      <c r="AS52" s="22">
        <v>50671.839999999997</v>
      </c>
      <c r="AT52" s="22">
        <v>0</v>
      </c>
      <c r="AU52" s="22">
        <v>0</v>
      </c>
      <c r="AV52" s="22">
        <v>-600</v>
      </c>
      <c r="AW52" s="22">
        <v>-558.45680000000004</v>
      </c>
      <c r="AX52" s="22">
        <v>4440</v>
      </c>
      <c r="AY52" s="22">
        <v>2525</v>
      </c>
      <c r="AZ52" s="22">
        <v>0</v>
      </c>
      <c r="BA52" s="22">
        <v>0</v>
      </c>
      <c r="BB52" s="22">
        <v>3790</v>
      </c>
      <c r="BC52" s="22">
        <v>2525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3800</v>
      </c>
      <c r="BK52" s="22">
        <v>2199.4832999999999</v>
      </c>
      <c r="BL52" s="22">
        <v>3141.8</v>
      </c>
      <c r="BM52" s="22">
        <v>3140.36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3081.8</v>
      </c>
      <c r="BY52" s="22">
        <v>3080.36</v>
      </c>
      <c r="BZ52" s="22">
        <v>3800</v>
      </c>
      <c r="CA52" s="22">
        <v>2199.4832999999999</v>
      </c>
      <c r="CB52" s="22">
        <v>60</v>
      </c>
      <c r="CC52" s="22">
        <v>60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14300</v>
      </c>
      <c r="CM52" s="22">
        <v>9632.6628000000001</v>
      </c>
      <c r="CN52" s="22">
        <v>26452</v>
      </c>
      <c r="CO52" s="22">
        <v>26446</v>
      </c>
      <c r="CP52" s="22">
        <v>14300</v>
      </c>
      <c r="CQ52" s="22">
        <v>9632.6628000000001</v>
      </c>
      <c r="CR52" s="22">
        <v>26452</v>
      </c>
      <c r="CS52" s="22">
        <v>26446</v>
      </c>
      <c r="CT52" s="22">
        <v>13300</v>
      </c>
      <c r="CU52" s="22">
        <v>9632.6628000000001</v>
      </c>
      <c r="CV52" s="22">
        <v>26452</v>
      </c>
      <c r="CW52" s="22">
        <v>26446</v>
      </c>
      <c r="CX52" s="22">
        <v>32460</v>
      </c>
      <c r="CY52" s="22">
        <v>28881</v>
      </c>
      <c r="CZ52" s="22">
        <v>0</v>
      </c>
      <c r="DA52" s="22">
        <v>0</v>
      </c>
      <c r="DB52" s="22">
        <v>32360</v>
      </c>
      <c r="DC52" s="22">
        <v>28781</v>
      </c>
      <c r="DD52" s="22">
        <v>0</v>
      </c>
      <c r="DE52" s="22">
        <v>0</v>
      </c>
      <c r="DF52" s="22">
        <v>4150</v>
      </c>
      <c r="DG52" s="22">
        <v>4140</v>
      </c>
      <c r="DH52" s="22">
        <v>0</v>
      </c>
      <c r="DI52" s="22">
        <v>0</v>
      </c>
      <c r="DJ52" s="22">
        <f t="shared" si="10"/>
        <v>257.125</v>
      </c>
      <c r="DK52" s="22">
        <f t="shared" si="9"/>
        <v>0</v>
      </c>
      <c r="DL52" s="22">
        <v>35483.125</v>
      </c>
      <c r="DM52" s="22">
        <v>33584.199999999997</v>
      </c>
      <c r="DN52" s="22">
        <v>0</v>
      </c>
      <c r="DO52" s="22">
        <v>0</v>
      </c>
      <c r="DP52" s="22">
        <v>35226</v>
      </c>
      <c r="DQ52" s="22">
        <v>33584.199999999997</v>
      </c>
    </row>
    <row r="53" spans="1:121" ht="16.5" customHeight="1" x14ac:dyDescent="0.3">
      <c r="A53" s="23"/>
      <c r="B53" s="20">
        <v>44</v>
      </c>
      <c r="C53" s="41" t="s">
        <v>122</v>
      </c>
      <c r="D53" s="22">
        <f t="shared" si="2"/>
        <v>216223.44959999999</v>
      </c>
      <c r="E53" s="22">
        <f t="shared" si="3"/>
        <v>187259.33670000001</v>
      </c>
      <c r="F53" s="22">
        <f t="shared" si="4"/>
        <v>95524</v>
      </c>
      <c r="G53" s="22">
        <f t="shared" si="5"/>
        <v>66737.788499999995</v>
      </c>
      <c r="H53" s="22">
        <f t="shared" si="6"/>
        <v>139799.44959999999</v>
      </c>
      <c r="I53" s="22">
        <f t="shared" si="7"/>
        <v>139144.95120000001</v>
      </c>
      <c r="J53" s="22">
        <v>42549.3</v>
      </c>
      <c r="K53" s="22">
        <v>28260.455000000002</v>
      </c>
      <c r="L53" s="22">
        <v>0</v>
      </c>
      <c r="M53" s="22">
        <v>0</v>
      </c>
      <c r="N53" s="22">
        <v>36559.300000000003</v>
      </c>
      <c r="O53" s="22">
        <v>25234.163</v>
      </c>
      <c r="P53" s="22">
        <v>0</v>
      </c>
      <c r="Q53" s="22">
        <v>0</v>
      </c>
      <c r="R53" s="22">
        <v>5990</v>
      </c>
      <c r="S53" s="22">
        <v>3026.2919999999999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8894.1</v>
      </c>
      <c r="AE53" s="22">
        <v>1697.44</v>
      </c>
      <c r="AF53" s="22">
        <v>69966</v>
      </c>
      <c r="AG53" s="22">
        <v>69881.686000000002</v>
      </c>
      <c r="AH53" s="22">
        <v>1300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7594.1</v>
      </c>
      <c r="AQ53" s="22">
        <v>1697.44</v>
      </c>
      <c r="AR53" s="22">
        <v>70066</v>
      </c>
      <c r="AS53" s="22">
        <v>70019.585999999996</v>
      </c>
      <c r="AT53" s="22">
        <v>0</v>
      </c>
      <c r="AU53" s="22">
        <v>0</v>
      </c>
      <c r="AV53" s="22">
        <v>-100</v>
      </c>
      <c r="AW53" s="22">
        <v>-137.9</v>
      </c>
      <c r="AX53" s="22">
        <v>2275</v>
      </c>
      <c r="AY53" s="22">
        <v>2250</v>
      </c>
      <c r="AZ53" s="22">
        <v>0</v>
      </c>
      <c r="BA53" s="22">
        <v>0</v>
      </c>
      <c r="BB53" s="22">
        <v>2275</v>
      </c>
      <c r="BC53" s="22">
        <v>2250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9114.6</v>
      </c>
      <c r="BK53" s="22">
        <v>5459.7465000000002</v>
      </c>
      <c r="BL53" s="22">
        <v>5000</v>
      </c>
      <c r="BM53" s="22">
        <v>5000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5699.6</v>
      </c>
      <c r="BW53" s="22">
        <v>3031.0010000000002</v>
      </c>
      <c r="BX53" s="22">
        <v>5000</v>
      </c>
      <c r="BY53" s="22">
        <v>5000</v>
      </c>
      <c r="BZ53" s="22">
        <v>3415</v>
      </c>
      <c r="CA53" s="22">
        <v>2428.7455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7791</v>
      </c>
      <c r="CM53" s="22">
        <v>7776.7439999999997</v>
      </c>
      <c r="CN53" s="22">
        <v>0</v>
      </c>
      <c r="CO53" s="22">
        <v>0</v>
      </c>
      <c r="CP53" s="22">
        <v>7791</v>
      </c>
      <c r="CQ53" s="22">
        <v>7776.7439999999997</v>
      </c>
      <c r="CR53" s="22">
        <v>0</v>
      </c>
      <c r="CS53" s="22">
        <v>0</v>
      </c>
      <c r="CT53" s="22">
        <v>6816</v>
      </c>
      <c r="CU53" s="22">
        <v>6811.2439999999997</v>
      </c>
      <c r="CV53" s="22">
        <v>0</v>
      </c>
      <c r="CW53" s="22">
        <v>0</v>
      </c>
      <c r="CX53" s="22">
        <v>0</v>
      </c>
      <c r="CY53" s="22">
        <v>0</v>
      </c>
      <c r="CZ53" s="22">
        <v>64833.4496</v>
      </c>
      <c r="DA53" s="22">
        <v>64263.265200000002</v>
      </c>
      <c r="DB53" s="22">
        <v>0</v>
      </c>
      <c r="DC53" s="22">
        <v>0</v>
      </c>
      <c r="DD53" s="22">
        <v>64833.4496</v>
      </c>
      <c r="DE53" s="22">
        <v>64263.265200000002</v>
      </c>
      <c r="DF53" s="22">
        <v>5800</v>
      </c>
      <c r="DG53" s="22">
        <v>2670</v>
      </c>
      <c r="DH53" s="22">
        <v>0</v>
      </c>
      <c r="DI53" s="22">
        <v>0</v>
      </c>
      <c r="DJ53" s="22">
        <f t="shared" si="10"/>
        <v>0</v>
      </c>
      <c r="DK53" s="22">
        <f t="shared" si="9"/>
        <v>0</v>
      </c>
      <c r="DL53" s="22">
        <v>19100</v>
      </c>
      <c r="DM53" s="22">
        <v>18623.402999999998</v>
      </c>
      <c r="DN53" s="22">
        <v>0</v>
      </c>
      <c r="DO53" s="22">
        <v>0</v>
      </c>
      <c r="DP53" s="22">
        <v>19100</v>
      </c>
      <c r="DQ53" s="22">
        <v>18623.402999999998</v>
      </c>
    </row>
    <row r="54" spans="1:121" ht="16.5" customHeight="1" x14ac:dyDescent="0.3">
      <c r="A54" s="23"/>
      <c r="B54" s="20">
        <v>45</v>
      </c>
      <c r="C54" s="41" t="s">
        <v>123</v>
      </c>
      <c r="D54" s="22">
        <f t="shared" si="2"/>
        <v>328841.91159999999</v>
      </c>
      <c r="E54" s="22">
        <f t="shared" si="3"/>
        <v>294206.29609999998</v>
      </c>
      <c r="F54" s="22">
        <f t="shared" si="4"/>
        <v>143881.70000000001</v>
      </c>
      <c r="G54" s="22">
        <f t="shared" si="5"/>
        <v>115811.3621</v>
      </c>
      <c r="H54" s="22">
        <f t="shared" si="6"/>
        <v>219738.11259999999</v>
      </c>
      <c r="I54" s="22">
        <f t="shared" si="7"/>
        <v>213172.83500000002</v>
      </c>
      <c r="J54" s="22">
        <v>64145</v>
      </c>
      <c r="K54" s="22">
        <v>54099.200700000001</v>
      </c>
      <c r="L54" s="22">
        <v>219738.11259999999</v>
      </c>
      <c r="M54" s="22">
        <v>215292.89300000001</v>
      </c>
      <c r="N54" s="22">
        <v>51080</v>
      </c>
      <c r="O54" s="22">
        <v>43894.127999999997</v>
      </c>
      <c r="P54" s="22">
        <v>16111.8</v>
      </c>
      <c r="Q54" s="22">
        <v>16106.767</v>
      </c>
      <c r="R54" s="22">
        <v>12815</v>
      </c>
      <c r="S54" s="22">
        <v>9984.2726999999995</v>
      </c>
      <c r="T54" s="22">
        <v>203626.3126</v>
      </c>
      <c r="U54" s="22">
        <v>199186.12599999999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9000</v>
      </c>
      <c r="AE54" s="22">
        <v>8861</v>
      </c>
      <c r="AF54" s="22">
        <v>0</v>
      </c>
      <c r="AG54" s="22">
        <v>-2120.058</v>
      </c>
      <c r="AH54" s="22">
        <v>4000</v>
      </c>
      <c r="AI54" s="22">
        <v>3950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5000</v>
      </c>
      <c r="AQ54" s="22">
        <v>4911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-2120.058</v>
      </c>
      <c r="AX54" s="22">
        <v>2500</v>
      </c>
      <c r="AY54" s="22">
        <v>2496</v>
      </c>
      <c r="AZ54" s="22">
        <v>0</v>
      </c>
      <c r="BA54" s="22">
        <v>0</v>
      </c>
      <c r="BB54" s="22">
        <v>2500</v>
      </c>
      <c r="BC54" s="22">
        <v>2496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5300</v>
      </c>
      <c r="BK54" s="22">
        <v>5247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5300</v>
      </c>
      <c r="BW54" s="22">
        <v>5247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1600</v>
      </c>
      <c r="CM54" s="22">
        <v>995.33040000000005</v>
      </c>
      <c r="CN54" s="22">
        <v>0</v>
      </c>
      <c r="CO54" s="22">
        <v>0</v>
      </c>
      <c r="CP54" s="22">
        <v>1600</v>
      </c>
      <c r="CQ54" s="22">
        <v>995.33040000000005</v>
      </c>
      <c r="CR54" s="22">
        <v>0</v>
      </c>
      <c r="CS54" s="22">
        <v>0</v>
      </c>
      <c r="CT54" s="22">
        <v>1100</v>
      </c>
      <c r="CU54" s="22">
        <v>560.13040000000001</v>
      </c>
      <c r="CV54" s="22">
        <v>0</v>
      </c>
      <c r="CW54" s="22">
        <v>0</v>
      </c>
      <c r="CX54" s="22">
        <v>22558.798999999999</v>
      </c>
      <c r="CY54" s="22">
        <v>5339.53</v>
      </c>
      <c r="CZ54" s="22">
        <v>0</v>
      </c>
      <c r="DA54" s="22">
        <v>0</v>
      </c>
      <c r="DB54" s="22">
        <v>22558.798999999999</v>
      </c>
      <c r="DC54" s="22">
        <v>5339.53</v>
      </c>
      <c r="DD54" s="22">
        <v>0</v>
      </c>
      <c r="DE54" s="22">
        <v>0</v>
      </c>
      <c r="DF54" s="22">
        <v>400</v>
      </c>
      <c r="DG54" s="22">
        <v>395.4</v>
      </c>
      <c r="DH54" s="22">
        <v>0</v>
      </c>
      <c r="DI54" s="22">
        <v>0</v>
      </c>
      <c r="DJ54" s="22">
        <f t="shared" si="10"/>
        <v>3600</v>
      </c>
      <c r="DK54" s="22">
        <f t="shared" si="9"/>
        <v>3600</v>
      </c>
      <c r="DL54" s="22">
        <v>38377.900999999998</v>
      </c>
      <c r="DM54" s="22">
        <v>38377.900999999998</v>
      </c>
      <c r="DN54" s="22">
        <v>0</v>
      </c>
      <c r="DO54" s="22">
        <v>0</v>
      </c>
      <c r="DP54" s="22">
        <v>34777.900999999998</v>
      </c>
      <c r="DQ54" s="22">
        <v>34777.900999999998</v>
      </c>
    </row>
    <row r="55" spans="1:121" ht="16.5" customHeight="1" x14ac:dyDescent="0.3">
      <c r="A55" s="23"/>
      <c r="B55" s="20">
        <v>46</v>
      </c>
      <c r="C55" s="41" t="s">
        <v>124</v>
      </c>
      <c r="D55" s="22">
        <f t="shared" si="2"/>
        <v>265101.87160000001</v>
      </c>
      <c r="E55" s="22">
        <f t="shared" si="3"/>
        <v>231016.0851</v>
      </c>
      <c r="F55" s="22">
        <f t="shared" si="4"/>
        <v>175320</v>
      </c>
      <c r="G55" s="22">
        <f t="shared" si="5"/>
        <v>141264.56510000001</v>
      </c>
      <c r="H55" s="22">
        <f t="shared" si="6"/>
        <v>110981.8716</v>
      </c>
      <c r="I55" s="22">
        <f t="shared" si="7"/>
        <v>110951.51999999999</v>
      </c>
      <c r="J55" s="22">
        <v>59649</v>
      </c>
      <c r="K55" s="22">
        <v>52918.9611</v>
      </c>
      <c r="L55" s="22">
        <v>3527.8715999999999</v>
      </c>
      <c r="M55" s="22">
        <v>3516.47</v>
      </c>
      <c r="N55" s="22">
        <v>53468</v>
      </c>
      <c r="O55" s="22">
        <v>48769.661099999998</v>
      </c>
      <c r="P55" s="22">
        <v>1336.6615999999999</v>
      </c>
      <c r="Q55" s="22">
        <v>1325.26</v>
      </c>
      <c r="R55" s="22">
        <v>6181</v>
      </c>
      <c r="S55" s="22">
        <v>4149.3</v>
      </c>
      <c r="T55" s="22">
        <v>2191.21</v>
      </c>
      <c r="U55" s="22">
        <v>2191.21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9300</v>
      </c>
      <c r="AE55" s="22">
        <v>1393</v>
      </c>
      <c r="AF55" s="22">
        <v>60557.2</v>
      </c>
      <c r="AG55" s="22">
        <v>60540.88</v>
      </c>
      <c r="AH55" s="22">
        <v>6900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2400</v>
      </c>
      <c r="AQ55" s="22">
        <v>1393</v>
      </c>
      <c r="AR55" s="22">
        <v>61798.3</v>
      </c>
      <c r="AS55" s="22">
        <v>61797.9</v>
      </c>
      <c r="AT55" s="22">
        <v>0</v>
      </c>
      <c r="AU55" s="22">
        <v>0</v>
      </c>
      <c r="AV55" s="22">
        <v>-1241.0999999999999</v>
      </c>
      <c r="AW55" s="22">
        <v>-1257.02</v>
      </c>
      <c r="AX55" s="22">
        <v>3840</v>
      </c>
      <c r="AY55" s="22">
        <v>3830</v>
      </c>
      <c r="AZ55" s="22">
        <v>0</v>
      </c>
      <c r="BA55" s="22">
        <v>0</v>
      </c>
      <c r="BB55" s="22">
        <v>3840</v>
      </c>
      <c r="BC55" s="22">
        <v>3830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23370</v>
      </c>
      <c r="BK55" s="22">
        <v>19733.741000000002</v>
      </c>
      <c r="BL55" s="22">
        <v>46896.800000000003</v>
      </c>
      <c r="BM55" s="22">
        <v>46894.17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22970</v>
      </c>
      <c r="BW55" s="22">
        <v>19733.741000000002</v>
      </c>
      <c r="BX55" s="22">
        <v>30272.83</v>
      </c>
      <c r="BY55" s="22">
        <v>30272.65</v>
      </c>
      <c r="BZ55" s="22">
        <v>400</v>
      </c>
      <c r="CA55" s="22">
        <v>0</v>
      </c>
      <c r="CB55" s="22">
        <v>16623.97</v>
      </c>
      <c r="CC55" s="22">
        <v>16621.52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11671</v>
      </c>
      <c r="CM55" s="22">
        <v>8841.4169999999995</v>
      </c>
      <c r="CN55" s="22">
        <v>0</v>
      </c>
      <c r="CO55" s="22">
        <v>0</v>
      </c>
      <c r="CP55" s="22">
        <v>11671</v>
      </c>
      <c r="CQ55" s="22">
        <v>8841.4169999999995</v>
      </c>
      <c r="CR55" s="22">
        <v>0</v>
      </c>
      <c r="CS55" s="22">
        <v>0</v>
      </c>
      <c r="CT55" s="22">
        <v>10881</v>
      </c>
      <c r="CU55" s="22">
        <v>8841.4169999999995</v>
      </c>
      <c r="CV55" s="22">
        <v>0</v>
      </c>
      <c r="CW55" s="22">
        <v>0</v>
      </c>
      <c r="CX55" s="22">
        <v>31490</v>
      </c>
      <c r="CY55" s="22">
        <v>29847.446</v>
      </c>
      <c r="CZ55" s="22">
        <v>0</v>
      </c>
      <c r="DA55" s="22">
        <v>0</v>
      </c>
      <c r="DB55" s="22">
        <v>30790</v>
      </c>
      <c r="DC55" s="22">
        <v>29683.446</v>
      </c>
      <c r="DD55" s="22">
        <v>0</v>
      </c>
      <c r="DE55" s="22">
        <v>0</v>
      </c>
      <c r="DF55" s="22">
        <v>3500</v>
      </c>
      <c r="DG55" s="22">
        <v>3500</v>
      </c>
      <c r="DH55" s="22">
        <v>0</v>
      </c>
      <c r="DI55" s="22">
        <v>0</v>
      </c>
      <c r="DJ55" s="22">
        <f t="shared" si="10"/>
        <v>11300</v>
      </c>
      <c r="DK55" s="22">
        <f t="shared" si="9"/>
        <v>0</v>
      </c>
      <c r="DL55" s="22">
        <v>32500</v>
      </c>
      <c r="DM55" s="22">
        <v>21200</v>
      </c>
      <c r="DN55" s="22">
        <v>0</v>
      </c>
      <c r="DO55" s="22">
        <v>0</v>
      </c>
      <c r="DP55" s="22">
        <v>21200</v>
      </c>
      <c r="DQ55" s="22">
        <v>21200</v>
      </c>
    </row>
    <row r="56" spans="1:121" s="19" customFormat="1" ht="13.5" x14ac:dyDescent="0.25">
      <c r="B56" s="20">
        <v>47</v>
      </c>
      <c r="C56" s="41" t="s">
        <v>125</v>
      </c>
      <c r="D56" s="22">
        <f t="shared" ref="D56:E66" si="11">F56+H56-DP56</f>
        <v>980787.38879999984</v>
      </c>
      <c r="E56" s="22">
        <f t="shared" si="11"/>
        <v>900540.49479999999</v>
      </c>
      <c r="F56" s="22">
        <f t="shared" ref="F56:I66" si="12">J56+V56+Z56+AD56+AX56+BJ56+CH56+CL56+CX56+DF56+DL56</f>
        <v>742189.2</v>
      </c>
      <c r="G56" s="22">
        <f t="shared" si="12"/>
        <v>736763.23380000005</v>
      </c>
      <c r="H56" s="22">
        <f t="shared" si="12"/>
        <v>378441.1888</v>
      </c>
      <c r="I56" s="22">
        <f t="shared" si="12"/>
        <v>303620.26099999994</v>
      </c>
      <c r="J56" s="22">
        <v>123326.2</v>
      </c>
      <c r="K56" s="22">
        <v>121744.7678</v>
      </c>
      <c r="L56" s="22">
        <v>19951.908800000001</v>
      </c>
      <c r="M56" s="22">
        <v>15797.496999999999</v>
      </c>
      <c r="N56" s="22">
        <v>111113</v>
      </c>
      <c r="O56" s="22">
        <v>109707.3162</v>
      </c>
      <c r="P56" s="22">
        <v>9251.8588</v>
      </c>
      <c r="Q56" s="22">
        <v>5479.2330000000002</v>
      </c>
      <c r="R56" s="22">
        <v>6900</v>
      </c>
      <c r="S56" s="22">
        <v>6724.2520000000004</v>
      </c>
      <c r="T56" s="22">
        <v>10700.05</v>
      </c>
      <c r="U56" s="22">
        <v>10318.263999999999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3000</v>
      </c>
      <c r="AE56" s="22">
        <v>2470</v>
      </c>
      <c r="AF56" s="22">
        <v>337394.28</v>
      </c>
      <c r="AG56" s="22">
        <v>269906.44099999999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3000</v>
      </c>
      <c r="AQ56" s="22">
        <v>2470</v>
      </c>
      <c r="AR56" s="22">
        <v>386965.02899999998</v>
      </c>
      <c r="AS56" s="22">
        <v>372704.70699999999</v>
      </c>
      <c r="AT56" s="22">
        <v>0</v>
      </c>
      <c r="AU56" s="22">
        <v>0</v>
      </c>
      <c r="AV56" s="22">
        <v>-49570.749000000003</v>
      </c>
      <c r="AW56" s="22">
        <v>-102798.266</v>
      </c>
      <c r="AX56" s="22">
        <v>136500</v>
      </c>
      <c r="AY56" s="22">
        <v>136500</v>
      </c>
      <c r="AZ56" s="22">
        <v>3900</v>
      </c>
      <c r="BA56" s="22">
        <v>3000</v>
      </c>
      <c r="BB56" s="22">
        <v>136500</v>
      </c>
      <c r="BC56" s="22">
        <v>136500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5300</v>
      </c>
      <c r="BK56" s="22">
        <v>4935.5860000000002</v>
      </c>
      <c r="BL56" s="22">
        <v>17195</v>
      </c>
      <c r="BM56" s="22">
        <v>14916.323</v>
      </c>
      <c r="BN56" s="22">
        <v>5300</v>
      </c>
      <c r="BO56" s="22">
        <v>4935.5860000000002</v>
      </c>
      <c r="BP56" s="22">
        <v>1595</v>
      </c>
      <c r="BQ56" s="22">
        <v>1195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6000</v>
      </c>
      <c r="CC56" s="22">
        <v>5958.8</v>
      </c>
      <c r="CD56" s="22">
        <v>0</v>
      </c>
      <c r="CE56" s="22">
        <v>0</v>
      </c>
      <c r="CF56" s="22">
        <v>9600</v>
      </c>
      <c r="CG56" s="22">
        <v>7762.5230000000001</v>
      </c>
      <c r="CH56" s="22">
        <v>0</v>
      </c>
      <c r="CI56" s="22">
        <v>0</v>
      </c>
      <c r="CJ56" s="22">
        <v>0</v>
      </c>
      <c r="CK56" s="22">
        <v>0</v>
      </c>
      <c r="CL56" s="22">
        <v>37510</v>
      </c>
      <c r="CM56" s="22">
        <v>36495.879999999997</v>
      </c>
      <c r="CN56" s="22">
        <v>0</v>
      </c>
      <c r="CO56" s="22">
        <v>0</v>
      </c>
      <c r="CP56" s="22">
        <v>32710</v>
      </c>
      <c r="CQ56" s="22">
        <v>32295.88</v>
      </c>
      <c r="CR56" s="22">
        <v>0</v>
      </c>
      <c r="CS56" s="22">
        <v>0</v>
      </c>
      <c r="CT56" s="22">
        <v>18300</v>
      </c>
      <c r="CU56" s="22">
        <v>18296.580000000002</v>
      </c>
      <c r="CV56" s="22">
        <v>0</v>
      </c>
      <c r="CW56" s="22">
        <v>0</v>
      </c>
      <c r="CX56" s="22">
        <v>284210</v>
      </c>
      <c r="CY56" s="22">
        <v>282304.7</v>
      </c>
      <c r="CZ56" s="22">
        <v>0</v>
      </c>
      <c r="DA56" s="22">
        <v>0</v>
      </c>
      <c r="DB56" s="22">
        <v>181630</v>
      </c>
      <c r="DC56" s="22">
        <v>181619.3</v>
      </c>
      <c r="DD56" s="22">
        <v>0</v>
      </c>
      <c r="DE56" s="22">
        <v>0</v>
      </c>
      <c r="DF56" s="22">
        <v>12500</v>
      </c>
      <c r="DG56" s="22">
        <v>12469.3</v>
      </c>
      <c r="DH56" s="22">
        <v>0</v>
      </c>
      <c r="DI56" s="22">
        <v>0</v>
      </c>
      <c r="DJ56" s="22">
        <f t="shared" ref="DJ56:DK66" si="13">DL56+DN56-DP56</f>
        <v>0</v>
      </c>
      <c r="DK56" s="22">
        <f t="shared" si="13"/>
        <v>0</v>
      </c>
      <c r="DL56" s="22">
        <v>139843</v>
      </c>
      <c r="DM56" s="22">
        <v>139843</v>
      </c>
      <c r="DN56" s="22">
        <v>0</v>
      </c>
      <c r="DO56" s="22">
        <v>0</v>
      </c>
      <c r="DP56" s="22">
        <v>139843</v>
      </c>
      <c r="DQ56" s="22">
        <v>139843</v>
      </c>
    </row>
    <row r="57" spans="1:121" ht="16.5" customHeight="1" x14ac:dyDescent="0.3">
      <c r="A57" s="23"/>
      <c r="B57" s="20">
        <v>48</v>
      </c>
      <c r="C57" s="41" t="s">
        <v>126</v>
      </c>
      <c r="D57" s="22">
        <f t="shared" ref="D57" si="14">F57+H57-DP57</f>
        <v>34035.339999999997</v>
      </c>
      <c r="E57" s="22">
        <f t="shared" si="11"/>
        <v>27355.207299999998</v>
      </c>
      <c r="F57" s="22">
        <f t="shared" ref="F57" si="15">J57+V57+Z57+AD57+AX57+BJ57+CH57+CL57+CX57+DF57+DL57</f>
        <v>27660.146000000001</v>
      </c>
      <c r="G57" s="22">
        <f t="shared" si="12"/>
        <v>23145.153299999998</v>
      </c>
      <c r="H57" s="22">
        <f t="shared" si="12"/>
        <v>6375.1939999999995</v>
      </c>
      <c r="I57" s="22">
        <f t="shared" si="12"/>
        <v>4210.0540000000001</v>
      </c>
      <c r="J57" s="22">
        <v>22910.146000000001</v>
      </c>
      <c r="K57" s="22">
        <v>20544.874299999999</v>
      </c>
      <c r="L57" s="22">
        <v>3766.127</v>
      </c>
      <c r="M57" s="22">
        <v>3530.5219999999999</v>
      </c>
      <c r="N57" s="22">
        <v>22270.146000000001</v>
      </c>
      <c r="O57" s="22">
        <v>20300.293300000001</v>
      </c>
      <c r="P57" s="22">
        <v>700</v>
      </c>
      <c r="Q57" s="22">
        <v>690.01599999999996</v>
      </c>
      <c r="R57" s="22">
        <v>640</v>
      </c>
      <c r="S57" s="22">
        <v>244.58099999999999</v>
      </c>
      <c r="T57" s="22">
        <v>3066.127</v>
      </c>
      <c r="U57" s="22">
        <v>2840.5059999999999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2609.067</v>
      </c>
      <c r="AG57" s="22">
        <v>679.53200000000004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2609.067</v>
      </c>
      <c r="AS57" s="22">
        <v>1304.5419999999999</v>
      </c>
      <c r="AT57" s="22">
        <v>0</v>
      </c>
      <c r="AU57" s="22">
        <v>0</v>
      </c>
      <c r="AV57" s="22">
        <v>0</v>
      </c>
      <c r="AW57" s="22">
        <v>-625.01</v>
      </c>
      <c r="AX57" s="22">
        <v>500</v>
      </c>
      <c r="AY57" s="22">
        <v>0</v>
      </c>
      <c r="AZ57" s="22">
        <v>0</v>
      </c>
      <c r="BA57" s="22">
        <v>0</v>
      </c>
      <c r="BB57" s="22">
        <v>500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250</v>
      </c>
      <c r="CM57" s="22">
        <v>100</v>
      </c>
      <c r="CN57" s="22">
        <v>0</v>
      </c>
      <c r="CO57" s="22">
        <v>0</v>
      </c>
      <c r="CP57" s="22">
        <v>0</v>
      </c>
      <c r="CQ57" s="22">
        <v>0</v>
      </c>
      <c r="CR57" s="22">
        <v>0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4000</v>
      </c>
      <c r="CY57" s="22">
        <v>2500.279</v>
      </c>
      <c r="CZ57" s="22">
        <v>0</v>
      </c>
      <c r="DA57" s="22">
        <v>0</v>
      </c>
      <c r="DB57" s="22">
        <v>4000</v>
      </c>
      <c r="DC57" s="22">
        <v>2500.279</v>
      </c>
      <c r="DD57" s="22">
        <v>0</v>
      </c>
      <c r="DE57" s="22">
        <v>0</v>
      </c>
      <c r="DF57" s="22">
        <v>0</v>
      </c>
      <c r="DG57" s="22">
        <v>0</v>
      </c>
      <c r="DH57" s="22">
        <v>0</v>
      </c>
      <c r="DI57" s="22">
        <v>0</v>
      </c>
      <c r="DJ57" s="22">
        <f t="shared" ref="DJ57" si="16">DL57+DN57-DP57</f>
        <v>0</v>
      </c>
      <c r="DK57" s="22">
        <f t="shared" si="13"/>
        <v>0</v>
      </c>
      <c r="DL57" s="22">
        <v>0</v>
      </c>
      <c r="DM57" s="22">
        <v>0</v>
      </c>
      <c r="DN57" s="22">
        <v>0</v>
      </c>
      <c r="DO57" s="22">
        <v>0</v>
      </c>
      <c r="DP57" s="22">
        <v>0</v>
      </c>
      <c r="DQ57" s="22">
        <v>0</v>
      </c>
    </row>
    <row r="58" spans="1:121" ht="16.5" customHeight="1" x14ac:dyDescent="0.3">
      <c r="A58" s="23"/>
      <c r="B58" s="20">
        <v>49</v>
      </c>
      <c r="C58" s="41" t="s">
        <v>127</v>
      </c>
      <c r="D58" s="22">
        <f t="shared" si="11"/>
        <v>128220.0753</v>
      </c>
      <c r="E58" s="22">
        <f t="shared" si="11"/>
        <v>110961.25</v>
      </c>
      <c r="F58" s="22">
        <f t="shared" si="12"/>
        <v>58044.200000000004</v>
      </c>
      <c r="G58" s="22">
        <f t="shared" si="12"/>
        <v>47768.275000000001</v>
      </c>
      <c r="H58" s="22">
        <f t="shared" si="12"/>
        <v>74405.8753</v>
      </c>
      <c r="I58" s="22">
        <f t="shared" si="12"/>
        <v>67422.974999999991</v>
      </c>
      <c r="J58" s="22">
        <v>38763.4</v>
      </c>
      <c r="K58" s="22">
        <v>31520.436300000001</v>
      </c>
      <c r="L58" s="22">
        <v>4500</v>
      </c>
      <c r="M58" s="22">
        <v>1249</v>
      </c>
      <c r="N58" s="22">
        <v>24259.4</v>
      </c>
      <c r="O58" s="22">
        <v>21270.297399999999</v>
      </c>
      <c r="P58" s="22">
        <v>300</v>
      </c>
      <c r="Q58" s="22">
        <v>0</v>
      </c>
      <c r="R58" s="22">
        <v>14504</v>
      </c>
      <c r="S58" s="22">
        <v>10250.1389</v>
      </c>
      <c r="T58" s="22">
        <v>4200</v>
      </c>
      <c r="U58" s="22">
        <v>1249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1500</v>
      </c>
      <c r="AE58" s="22">
        <v>990</v>
      </c>
      <c r="AF58" s="22">
        <v>65997.475300000006</v>
      </c>
      <c r="AG58" s="22">
        <v>64576.112000000001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1500</v>
      </c>
      <c r="AQ58" s="22">
        <v>990</v>
      </c>
      <c r="AR58" s="22">
        <v>75885.921300000002</v>
      </c>
      <c r="AS58" s="22">
        <v>74511.017999999996</v>
      </c>
      <c r="AT58" s="22">
        <v>0</v>
      </c>
      <c r="AU58" s="22">
        <v>0</v>
      </c>
      <c r="AV58" s="22">
        <v>-9888.4459999999999</v>
      </c>
      <c r="AW58" s="22">
        <v>-9934.9060000000009</v>
      </c>
      <c r="AX58" s="22">
        <v>1200</v>
      </c>
      <c r="AY58" s="22">
        <v>1200</v>
      </c>
      <c r="AZ58" s="22">
        <v>0</v>
      </c>
      <c r="BA58" s="22">
        <v>0</v>
      </c>
      <c r="BB58" s="22">
        <v>1200</v>
      </c>
      <c r="BC58" s="22">
        <v>1200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1000</v>
      </c>
      <c r="BK58" s="22">
        <v>848.02250000000004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1000</v>
      </c>
      <c r="CA58" s="22">
        <v>848.02250000000004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1000</v>
      </c>
      <c r="CM58" s="22">
        <v>0</v>
      </c>
      <c r="CN58" s="22">
        <v>0</v>
      </c>
      <c r="CO58" s="22">
        <v>0</v>
      </c>
      <c r="CP58" s="22">
        <v>900</v>
      </c>
      <c r="CQ58" s="22">
        <v>0</v>
      </c>
      <c r="CR58" s="22">
        <v>0</v>
      </c>
      <c r="CS58" s="22">
        <v>0</v>
      </c>
      <c r="CT58" s="22">
        <v>900</v>
      </c>
      <c r="CU58" s="22">
        <v>0</v>
      </c>
      <c r="CV58" s="22">
        <v>0</v>
      </c>
      <c r="CW58" s="22">
        <v>0</v>
      </c>
      <c r="CX58" s="22">
        <v>8750</v>
      </c>
      <c r="CY58" s="22">
        <v>7379.8162000000002</v>
      </c>
      <c r="CZ58" s="22">
        <v>3908.4</v>
      </c>
      <c r="DA58" s="22">
        <v>1597.8630000000001</v>
      </c>
      <c r="DB58" s="22">
        <v>8750</v>
      </c>
      <c r="DC58" s="22">
        <v>7379.8162000000002</v>
      </c>
      <c r="DD58" s="22">
        <v>3908.4</v>
      </c>
      <c r="DE58" s="22">
        <v>1597.8630000000001</v>
      </c>
      <c r="DF58" s="22">
        <v>1600</v>
      </c>
      <c r="DG58" s="22">
        <v>1600</v>
      </c>
      <c r="DH58" s="22">
        <v>0</v>
      </c>
      <c r="DI58" s="22">
        <v>0</v>
      </c>
      <c r="DJ58" s="22">
        <f t="shared" si="13"/>
        <v>0.8000000000001819</v>
      </c>
      <c r="DK58" s="22">
        <f t="shared" si="13"/>
        <v>0</v>
      </c>
      <c r="DL58" s="22">
        <v>4230.8</v>
      </c>
      <c r="DM58" s="22">
        <v>4230</v>
      </c>
      <c r="DN58" s="22">
        <v>0</v>
      </c>
      <c r="DO58" s="22">
        <v>0</v>
      </c>
      <c r="DP58" s="22">
        <v>4230</v>
      </c>
      <c r="DQ58" s="22">
        <v>4230</v>
      </c>
    </row>
    <row r="59" spans="1:121" ht="16.5" customHeight="1" x14ac:dyDescent="0.3">
      <c r="A59" s="23"/>
      <c r="B59" s="20">
        <v>50</v>
      </c>
      <c r="C59" s="41" t="s">
        <v>128</v>
      </c>
      <c r="D59" s="22">
        <f t="shared" si="11"/>
        <v>22216.807000000001</v>
      </c>
      <c r="E59" s="22">
        <f t="shared" si="11"/>
        <v>20779.8478</v>
      </c>
      <c r="F59" s="22">
        <f t="shared" si="12"/>
        <v>15775.933999999999</v>
      </c>
      <c r="G59" s="22">
        <f t="shared" si="12"/>
        <v>14343.935799999999</v>
      </c>
      <c r="H59" s="22">
        <f t="shared" si="12"/>
        <v>6440.8729999999996</v>
      </c>
      <c r="I59" s="22">
        <f t="shared" si="12"/>
        <v>6435.9120000000003</v>
      </c>
      <c r="J59" s="22">
        <v>14950.933999999999</v>
      </c>
      <c r="K59" s="22">
        <v>13718.935799999999</v>
      </c>
      <c r="L59" s="22">
        <v>6440.8729999999996</v>
      </c>
      <c r="M59" s="22">
        <v>6435.9120000000003</v>
      </c>
      <c r="N59" s="22">
        <v>13616.933999999999</v>
      </c>
      <c r="O59" s="22">
        <v>12845.3878</v>
      </c>
      <c r="P59" s="22">
        <v>353</v>
      </c>
      <c r="Q59" s="22">
        <v>353</v>
      </c>
      <c r="R59" s="22">
        <v>1334</v>
      </c>
      <c r="S59" s="22">
        <v>873.548</v>
      </c>
      <c r="T59" s="22">
        <v>6087.8729999999996</v>
      </c>
      <c r="U59" s="22">
        <v>6082.9120000000003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475</v>
      </c>
      <c r="AY59" s="22">
        <v>325</v>
      </c>
      <c r="AZ59" s="22">
        <v>0</v>
      </c>
      <c r="BA59" s="22">
        <v>0</v>
      </c>
      <c r="BB59" s="22">
        <v>475</v>
      </c>
      <c r="BC59" s="22">
        <v>325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50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2">
        <v>0</v>
      </c>
      <c r="DD59" s="22">
        <v>0</v>
      </c>
      <c r="DE59" s="22">
        <v>0</v>
      </c>
      <c r="DF59" s="22">
        <v>300</v>
      </c>
      <c r="DG59" s="22">
        <v>300</v>
      </c>
      <c r="DH59" s="22">
        <v>0</v>
      </c>
      <c r="DI59" s="22">
        <v>0</v>
      </c>
      <c r="DJ59" s="22">
        <f t="shared" si="13"/>
        <v>0</v>
      </c>
      <c r="DK59" s="22">
        <f t="shared" si="13"/>
        <v>0</v>
      </c>
      <c r="DL59" s="22">
        <v>0</v>
      </c>
      <c r="DM59" s="22">
        <v>0</v>
      </c>
      <c r="DN59" s="22">
        <v>0</v>
      </c>
      <c r="DO59" s="22">
        <v>0</v>
      </c>
      <c r="DP59" s="22">
        <v>0</v>
      </c>
      <c r="DQ59" s="22">
        <v>0</v>
      </c>
    </row>
    <row r="60" spans="1:121" ht="16.5" customHeight="1" x14ac:dyDescent="0.3">
      <c r="A60" s="23"/>
      <c r="B60" s="20">
        <v>51</v>
      </c>
      <c r="C60" s="41" t="s">
        <v>129</v>
      </c>
      <c r="D60" s="22">
        <f t="shared" si="11"/>
        <v>77909.793900000004</v>
      </c>
      <c r="E60" s="22">
        <f t="shared" si="11"/>
        <v>70101.708299999998</v>
      </c>
      <c r="F60" s="22">
        <f t="shared" si="12"/>
        <v>60438.400000000001</v>
      </c>
      <c r="G60" s="22">
        <f t="shared" si="12"/>
        <v>52824.971300000005</v>
      </c>
      <c r="H60" s="22">
        <f t="shared" si="12"/>
        <v>40541.393900000003</v>
      </c>
      <c r="I60" s="22">
        <f t="shared" si="12"/>
        <v>40346.737000000001</v>
      </c>
      <c r="J60" s="22">
        <v>30663.4</v>
      </c>
      <c r="K60" s="22">
        <v>23982.5288</v>
      </c>
      <c r="L60" s="22">
        <v>6700</v>
      </c>
      <c r="M60" s="22">
        <v>330</v>
      </c>
      <c r="N60" s="22">
        <v>26550</v>
      </c>
      <c r="O60" s="22">
        <v>21600.2258</v>
      </c>
      <c r="P60" s="22">
        <v>6700</v>
      </c>
      <c r="Q60" s="22">
        <v>330</v>
      </c>
      <c r="R60" s="22">
        <v>4113.3999999999996</v>
      </c>
      <c r="S60" s="22">
        <v>2382.3029999999999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35</v>
      </c>
      <c r="AE60" s="22">
        <v>0</v>
      </c>
      <c r="AF60" s="22">
        <v>33841.393900000003</v>
      </c>
      <c r="AG60" s="22">
        <v>40016.737000000001</v>
      </c>
      <c r="AH60" s="22">
        <v>35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81069.77</v>
      </c>
      <c r="AS60" s="22">
        <v>47584.737000000001</v>
      </c>
      <c r="AT60" s="22">
        <v>0</v>
      </c>
      <c r="AU60" s="22">
        <v>0</v>
      </c>
      <c r="AV60" s="22">
        <v>-47228.376100000001</v>
      </c>
      <c r="AW60" s="22">
        <v>-7568</v>
      </c>
      <c r="AX60" s="22">
        <v>1940</v>
      </c>
      <c r="AY60" s="22">
        <v>1792</v>
      </c>
      <c r="AZ60" s="22">
        <v>0</v>
      </c>
      <c r="BA60" s="22">
        <v>0</v>
      </c>
      <c r="BB60" s="22">
        <v>1940</v>
      </c>
      <c r="BC60" s="22">
        <v>1792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2700</v>
      </c>
      <c r="BK60" s="22">
        <v>2333.9564999999998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2700</v>
      </c>
      <c r="CA60" s="22">
        <v>2333.9564999999998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330</v>
      </c>
      <c r="CM60" s="22">
        <v>146.48599999999999</v>
      </c>
      <c r="CN60" s="22">
        <v>0</v>
      </c>
      <c r="CO60" s="22">
        <v>0</v>
      </c>
      <c r="CP60" s="22">
        <v>330</v>
      </c>
      <c r="CQ60" s="22">
        <v>146.48599999999999</v>
      </c>
      <c r="CR60" s="22">
        <v>0</v>
      </c>
      <c r="CS60" s="22">
        <v>0</v>
      </c>
      <c r="CT60" s="22">
        <v>330</v>
      </c>
      <c r="CU60" s="22">
        <v>146.48599999999999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v>0</v>
      </c>
      <c r="DE60" s="22">
        <v>0</v>
      </c>
      <c r="DF60" s="22">
        <v>1700</v>
      </c>
      <c r="DG60" s="22">
        <v>1500</v>
      </c>
      <c r="DH60" s="22">
        <v>0</v>
      </c>
      <c r="DI60" s="22">
        <v>0</v>
      </c>
      <c r="DJ60" s="22">
        <f t="shared" si="13"/>
        <v>0</v>
      </c>
      <c r="DK60" s="22">
        <f t="shared" si="13"/>
        <v>0</v>
      </c>
      <c r="DL60" s="22">
        <v>23070</v>
      </c>
      <c r="DM60" s="22">
        <v>23070</v>
      </c>
      <c r="DN60" s="22">
        <v>0</v>
      </c>
      <c r="DO60" s="22">
        <v>0</v>
      </c>
      <c r="DP60" s="22">
        <v>23070</v>
      </c>
      <c r="DQ60" s="22">
        <v>23070</v>
      </c>
    </row>
    <row r="61" spans="1:121" ht="16.5" customHeight="1" x14ac:dyDescent="0.3">
      <c r="A61" s="23"/>
      <c r="B61" s="20">
        <v>52</v>
      </c>
      <c r="C61" s="41" t="s">
        <v>130</v>
      </c>
      <c r="D61" s="22">
        <f t="shared" si="11"/>
        <v>92988.202400000009</v>
      </c>
      <c r="E61" s="22">
        <f t="shared" si="11"/>
        <v>88456.532199999987</v>
      </c>
      <c r="F61" s="22">
        <f t="shared" si="12"/>
        <v>79000</v>
      </c>
      <c r="G61" s="22">
        <f t="shared" si="12"/>
        <v>75597.88979999999</v>
      </c>
      <c r="H61" s="22">
        <f t="shared" si="12"/>
        <v>25988.202400000002</v>
      </c>
      <c r="I61" s="22">
        <f t="shared" si="12"/>
        <v>23469.7248</v>
      </c>
      <c r="J61" s="22">
        <v>37390.5</v>
      </c>
      <c r="K61" s="22">
        <v>35749.519999999997</v>
      </c>
      <c r="L61" s="22">
        <v>25943.917600000001</v>
      </c>
      <c r="M61" s="22">
        <v>24351.94</v>
      </c>
      <c r="N61" s="22">
        <v>34522.5</v>
      </c>
      <c r="O61" s="22">
        <v>33145.72</v>
      </c>
      <c r="P61" s="22">
        <v>499.5</v>
      </c>
      <c r="Q61" s="22">
        <v>499.5</v>
      </c>
      <c r="R61" s="22">
        <v>2868</v>
      </c>
      <c r="S61" s="22">
        <v>2603.8000000000002</v>
      </c>
      <c r="T61" s="22">
        <v>25444.417600000001</v>
      </c>
      <c r="U61" s="22">
        <v>23852.44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1300</v>
      </c>
      <c r="AE61" s="22">
        <v>1299.8764000000001</v>
      </c>
      <c r="AF61" s="22">
        <v>-882.21519999999998</v>
      </c>
      <c r="AG61" s="22">
        <v>-882.21519999999998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1300</v>
      </c>
      <c r="AQ61" s="22">
        <v>1299.8764000000001</v>
      </c>
      <c r="AR61" s="22">
        <v>0</v>
      </c>
      <c r="AS61" s="22">
        <v>0</v>
      </c>
      <c r="AT61" s="22">
        <v>0</v>
      </c>
      <c r="AU61" s="22">
        <v>0</v>
      </c>
      <c r="AV61" s="22">
        <v>-882.21519999999998</v>
      </c>
      <c r="AW61" s="22">
        <v>-882.21519999999998</v>
      </c>
      <c r="AX61" s="22">
        <v>3100</v>
      </c>
      <c r="AY61" s="22">
        <v>3100</v>
      </c>
      <c r="AZ61" s="22">
        <v>0</v>
      </c>
      <c r="BA61" s="22">
        <v>0</v>
      </c>
      <c r="BB61" s="22">
        <v>2400</v>
      </c>
      <c r="BC61" s="22">
        <v>2400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1600</v>
      </c>
      <c r="BK61" s="22">
        <v>1599.2</v>
      </c>
      <c r="BL61" s="22">
        <v>926.5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1100</v>
      </c>
      <c r="BW61" s="22">
        <v>1100</v>
      </c>
      <c r="BX61" s="22">
        <v>0</v>
      </c>
      <c r="BY61" s="22">
        <v>0</v>
      </c>
      <c r="BZ61" s="22">
        <v>500</v>
      </c>
      <c r="CA61" s="22">
        <v>499.2</v>
      </c>
      <c r="CB61" s="22">
        <v>926.5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2705</v>
      </c>
      <c r="CM61" s="22">
        <v>2479.5749999999998</v>
      </c>
      <c r="CN61" s="22">
        <v>0</v>
      </c>
      <c r="CO61" s="22">
        <v>0</v>
      </c>
      <c r="CP61" s="22">
        <v>2485</v>
      </c>
      <c r="CQ61" s="22">
        <v>2479.5749999999998</v>
      </c>
      <c r="CR61" s="22">
        <v>0</v>
      </c>
      <c r="CS61" s="22">
        <v>0</v>
      </c>
      <c r="CT61" s="22">
        <v>2485</v>
      </c>
      <c r="CU61" s="22">
        <v>2479.5749999999998</v>
      </c>
      <c r="CV61" s="22">
        <v>0</v>
      </c>
      <c r="CW61" s="22">
        <v>0</v>
      </c>
      <c r="CX61" s="22">
        <v>18200</v>
      </c>
      <c r="CY61" s="22">
        <v>18198.635999999999</v>
      </c>
      <c r="CZ61" s="22">
        <v>0</v>
      </c>
      <c r="DA61" s="22">
        <v>0</v>
      </c>
      <c r="DB61" s="22">
        <v>18200</v>
      </c>
      <c r="DC61" s="22">
        <v>18198.635999999999</v>
      </c>
      <c r="DD61" s="22">
        <v>0</v>
      </c>
      <c r="DE61" s="22">
        <v>0</v>
      </c>
      <c r="DF61" s="22">
        <v>2600</v>
      </c>
      <c r="DG61" s="22">
        <v>2560</v>
      </c>
      <c r="DH61" s="22">
        <v>0</v>
      </c>
      <c r="DI61" s="22">
        <v>0</v>
      </c>
      <c r="DJ61" s="22">
        <f t="shared" si="13"/>
        <v>104.5</v>
      </c>
      <c r="DK61" s="22">
        <f t="shared" si="13"/>
        <v>0</v>
      </c>
      <c r="DL61" s="22">
        <v>12104.5</v>
      </c>
      <c r="DM61" s="22">
        <v>10611.082399999999</v>
      </c>
      <c r="DN61" s="22">
        <v>0</v>
      </c>
      <c r="DO61" s="22">
        <v>0</v>
      </c>
      <c r="DP61" s="22">
        <v>12000</v>
      </c>
      <c r="DQ61" s="22">
        <v>10611.082399999999</v>
      </c>
    </row>
    <row r="62" spans="1:121" ht="16.5" customHeight="1" x14ac:dyDescent="0.3">
      <c r="A62" s="23"/>
      <c r="B62" s="20">
        <v>53</v>
      </c>
      <c r="C62" s="41" t="s">
        <v>131</v>
      </c>
      <c r="D62" s="22">
        <f t="shared" si="11"/>
        <v>18160.078000000001</v>
      </c>
      <c r="E62" s="22">
        <f t="shared" si="11"/>
        <v>15492.203700000002</v>
      </c>
      <c r="F62" s="22">
        <f t="shared" si="12"/>
        <v>10024.1</v>
      </c>
      <c r="G62" s="22">
        <f t="shared" si="12"/>
        <v>7474.5537000000004</v>
      </c>
      <c r="H62" s="22">
        <f t="shared" si="12"/>
        <v>8135.9780000000001</v>
      </c>
      <c r="I62" s="22">
        <f t="shared" si="12"/>
        <v>8017.6500000000005</v>
      </c>
      <c r="J62" s="22">
        <v>8725</v>
      </c>
      <c r="K62" s="22">
        <v>6953.5137000000004</v>
      </c>
      <c r="L62" s="22">
        <v>10167.599</v>
      </c>
      <c r="M62" s="22">
        <v>9891.2710000000006</v>
      </c>
      <c r="N62" s="22">
        <v>8365</v>
      </c>
      <c r="O62" s="22">
        <v>6878.3136999999997</v>
      </c>
      <c r="P62" s="22">
        <v>9282.5990000000002</v>
      </c>
      <c r="Q62" s="22">
        <v>9106.2710000000006</v>
      </c>
      <c r="R62" s="22">
        <v>360</v>
      </c>
      <c r="S62" s="22">
        <v>75.2</v>
      </c>
      <c r="T62" s="22">
        <v>885</v>
      </c>
      <c r="U62" s="22">
        <v>785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-9890.3060000000005</v>
      </c>
      <c r="AG62" s="22">
        <v>-9732.3060000000005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-9890.3060000000005</v>
      </c>
      <c r="AW62" s="22">
        <v>-9732.3060000000005</v>
      </c>
      <c r="AX62" s="22">
        <v>483</v>
      </c>
      <c r="AY62" s="22">
        <v>461.04</v>
      </c>
      <c r="AZ62" s="22">
        <v>0</v>
      </c>
      <c r="BA62" s="22">
        <v>0</v>
      </c>
      <c r="BB62" s="22">
        <v>483</v>
      </c>
      <c r="BC62" s="22">
        <v>461.04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260</v>
      </c>
      <c r="CM62" s="22">
        <v>60</v>
      </c>
      <c r="CN62" s="22">
        <v>7858.6850000000004</v>
      </c>
      <c r="CO62" s="22">
        <v>7858.6850000000004</v>
      </c>
      <c r="CP62" s="22">
        <v>0</v>
      </c>
      <c r="CQ62" s="22">
        <v>0</v>
      </c>
      <c r="CR62" s="22">
        <v>7858.6850000000004</v>
      </c>
      <c r="CS62" s="22">
        <v>7858.6850000000004</v>
      </c>
      <c r="CT62" s="22">
        <v>0</v>
      </c>
      <c r="CU62" s="22">
        <v>0</v>
      </c>
      <c r="CV62" s="22">
        <v>7858.6850000000004</v>
      </c>
      <c r="CW62" s="22">
        <v>7858.6850000000004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2">
        <v>0</v>
      </c>
      <c r="DD62" s="22">
        <v>0</v>
      </c>
      <c r="DE62" s="22">
        <v>0</v>
      </c>
      <c r="DF62" s="22">
        <v>250</v>
      </c>
      <c r="DG62" s="22">
        <v>0</v>
      </c>
      <c r="DH62" s="22">
        <v>0</v>
      </c>
      <c r="DI62" s="22">
        <v>0</v>
      </c>
      <c r="DJ62" s="22">
        <f t="shared" si="13"/>
        <v>306.10000000000002</v>
      </c>
      <c r="DK62" s="22">
        <f t="shared" si="13"/>
        <v>0</v>
      </c>
      <c r="DL62" s="22">
        <v>306.10000000000002</v>
      </c>
      <c r="DM62" s="22">
        <v>0</v>
      </c>
      <c r="DN62" s="22">
        <v>0</v>
      </c>
      <c r="DO62" s="22">
        <v>0</v>
      </c>
      <c r="DP62" s="22">
        <v>0</v>
      </c>
      <c r="DQ62" s="22">
        <v>0</v>
      </c>
    </row>
    <row r="63" spans="1:121" ht="16.5" customHeight="1" x14ac:dyDescent="0.3">
      <c r="A63" s="23"/>
      <c r="B63" s="20">
        <v>54</v>
      </c>
      <c r="C63" s="41" t="s">
        <v>132</v>
      </c>
      <c r="D63" s="22">
        <f t="shared" si="11"/>
        <v>41655.966800000002</v>
      </c>
      <c r="E63" s="22">
        <f t="shared" si="11"/>
        <v>32571.015699999996</v>
      </c>
      <c r="F63" s="22">
        <f t="shared" si="12"/>
        <v>30785.8</v>
      </c>
      <c r="G63" s="22">
        <f t="shared" si="12"/>
        <v>27554.041699999998</v>
      </c>
      <c r="H63" s="22">
        <f t="shared" si="12"/>
        <v>10870.166800000001</v>
      </c>
      <c r="I63" s="22">
        <f t="shared" si="12"/>
        <v>5016.9740000000002</v>
      </c>
      <c r="J63" s="22">
        <v>27555.8</v>
      </c>
      <c r="K63" s="22">
        <v>25219.379499999999</v>
      </c>
      <c r="L63" s="22">
        <v>600</v>
      </c>
      <c r="M63" s="22">
        <v>503.7</v>
      </c>
      <c r="N63" s="22">
        <v>25955.8</v>
      </c>
      <c r="O63" s="22">
        <v>24393.090499999998</v>
      </c>
      <c r="P63" s="22">
        <v>0</v>
      </c>
      <c r="Q63" s="22">
        <v>0</v>
      </c>
      <c r="R63" s="22">
        <v>1600</v>
      </c>
      <c r="S63" s="22">
        <v>826.28899999999999</v>
      </c>
      <c r="T63" s="22">
        <v>600</v>
      </c>
      <c r="U63" s="22">
        <v>503.7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50</v>
      </c>
      <c r="AE63" s="22">
        <v>0</v>
      </c>
      <c r="AF63" s="22">
        <v>0</v>
      </c>
      <c r="AG63" s="22">
        <v>-602.72500000000002</v>
      </c>
      <c r="AH63" s="22">
        <v>50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-602.72500000000002</v>
      </c>
      <c r="AX63" s="22">
        <v>650</v>
      </c>
      <c r="AY63" s="22">
        <v>650</v>
      </c>
      <c r="AZ63" s="22">
        <v>0</v>
      </c>
      <c r="BA63" s="22">
        <v>0</v>
      </c>
      <c r="BB63" s="22">
        <v>650</v>
      </c>
      <c r="BC63" s="22">
        <v>650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1480</v>
      </c>
      <c r="BK63" s="22">
        <v>1234.6622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120</v>
      </c>
      <c r="BW63" s="22">
        <v>100</v>
      </c>
      <c r="BX63" s="22">
        <v>0</v>
      </c>
      <c r="BY63" s="22">
        <v>0</v>
      </c>
      <c r="BZ63" s="22">
        <v>1360</v>
      </c>
      <c r="CA63" s="22">
        <v>1134.6622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250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10270.166800000001</v>
      </c>
      <c r="DA63" s="22">
        <v>5115.9989999999998</v>
      </c>
      <c r="DB63" s="22">
        <v>0</v>
      </c>
      <c r="DC63" s="22">
        <v>0</v>
      </c>
      <c r="DD63" s="22">
        <v>10270.166800000001</v>
      </c>
      <c r="DE63" s="22">
        <v>5115.9989999999998</v>
      </c>
      <c r="DF63" s="22">
        <v>800</v>
      </c>
      <c r="DG63" s="22">
        <v>450</v>
      </c>
      <c r="DH63" s="22">
        <v>0</v>
      </c>
      <c r="DI63" s="22">
        <v>0</v>
      </c>
      <c r="DJ63" s="22">
        <f t="shared" si="13"/>
        <v>0</v>
      </c>
      <c r="DK63" s="22">
        <f t="shared" si="13"/>
        <v>0</v>
      </c>
      <c r="DL63" s="22">
        <v>0</v>
      </c>
      <c r="DM63" s="22">
        <v>0</v>
      </c>
      <c r="DN63" s="22">
        <v>0</v>
      </c>
      <c r="DO63" s="22">
        <v>0</v>
      </c>
      <c r="DP63" s="22">
        <v>0</v>
      </c>
      <c r="DQ63" s="22">
        <v>0</v>
      </c>
    </row>
    <row r="64" spans="1:121" ht="16.5" customHeight="1" x14ac:dyDescent="0.3">
      <c r="A64" s="23"/>
      <c r="B64" s="20">
        <v>55</v>
      </c>
      <c r="C64" s="41" t="s">
        <v>133</v>
      </c>
      <c r="D64" s="22">
        <f t="shared" si="11"/>
        <v>405523.23459999997</v>
      </c>
      <c r="E64" s="22">
        <f t="shared" si="11"/>
        <v>404918.52910000004</v>
      </c>
      <c r="F64" s="22">
        <f t="shared" si="12"/>
        <v>179672.91999999998</v>
      </c>
      <c r="G64" s="22">
        <f t="shared" si="12"/>
        <v>179093.96710000001</v>
      </c>
      <c r="H64" s="22">
        <f t="shared" si="12"/>
        <v>318468.43459999998</v>
      </c>
      <c r="I64" s="22">
        <f t="shared" si="12"/>
        <v>318442.68200000003</v>
      </c>
      <c r="J64" s="22">
        <v>25900</v>
      </c>
      <c r="K64" s="22">
        <v>25536.268199999999</v>
      </c>
      <c r="L64" s="22">
        <v>280</v>
      </c>
      <c r="M64" s="22">
        <v>280</v>
      </c>
      <c r="N64" s="22">
        <v>21450</v>
      </c>
      <c r="O64" s="22">
        <v>21158.6682</v>
      </c>
      <c r="P64" s="22">
        <v>280</v>
      </c>
      <c r="Q64" s="22">
        <v>280</v>
      </c>
      <c r="R64" s="22">
        <v>4450</v>
      </c>
      <c r="S64" s="22">
        <v>4377.6000000000004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14754.8</v>
      </c>
      <c r="AE64" s="22">
        <v>14695.4</v>
      </c>
      <c r="AF64" s="22">
        <v>236593.67259999999</v>
      </c>
      <c r="AG64" s="22">
        <v>236568.42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14754.8</v>
      </c>
      <c r="AQ64" s="22">
        <v>14695.4</v>
      </c>
      <c r="AR64" s="22">
        <v>265059.30459999997</v>
      </c>
      <c r="AS64" s="22">
        <v>265058.484</v>
      </c>
      <c r="AT64" s="22">
        <v>0</v>
      </c>
      <c r="AU64" s="22">
        <v>0</v>
      </c>
      <c r="AV64" s="22">
        <v>-28465.632000000001</v>
      </c>
      <c r="AW64" s="22">
        <v>-28490.063999999998</v>
      </c>
      <c r="AX64" s="22">
        <v>6000</v>
      </c>
      <c r="AY64" s="22">
        <v>6000</v>
      </c>
      <c r="AZ64" s="22">
        <v>0</v>
      </c>
      <c r="BA64" s="22">
        <v>0</v>
      </c>
      <c r="BB64" s="22">
        <v>6000</v>
      </c>
      <c r="BC64" s="22">
        <v>6000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2900</v>
      </c>
      <c r="BK64" s="22">
        <v>2863.6788999999999</v>
      </c>
      <c r="BL64" s="22">
        <v>77325.262000000002</v>
      </c>
      <c r="BM64" s="22">
        <v>77324.762000000002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77325.262000000002</v>
      </c>
      <c r="BY64" s="22">
        <v>77324.762000000002</v>
      </c>
      <c r="BZ64" s="22">
        <v>2900</v>
      </c>
      <c r="CA64" s="22">
        <v>2863.6788999999999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2000</v>
      </c>
      <c r="CI64" s="22">
        <v>2000</v>
      </c>
      <c r="CJ64" s="22">
        <v>0</v>
      </c>
      <c r="CK64" s="22">
        <v>0</v>
      </c>
      <c r="CL64" s="22">
        <v>1400</v>
      </c>
      <c r="CM64" s="22">
        <v>1330.5</v>
      </c>
      <c r="CN64" s="22">
        <v>4269.5</v>
      </c>
      <c r="CO64" s="22">
        <v>4269.5</v>
      </c>
      <c r="CP64" s="22">
        <v>1400</v>
      </c>
      <c r="CQ64" s="22">
        <v>1330.5</v>
      </c>
      <c r="CR64" s="22">
        <v>4269.5</v>
      </c>
      <c r="CS64" s="22">
        <v>4269.5</v>
      </c>
      <c r="CT64" s="22">
        <v>1400</v>
      </c>
      <c r="CU64" s="22">
        <v>1330.5</v>
      </c>
      <c r="CV64" s="22">
        <v>4269.5</v>
      </c>
      <c r="CW64" s="22">
        <v>4269.5</v>
      </c>
      <c r="CX64" s="22">
        <v>30000</v>
      </c>
      <c r="CY64" s="22">
        <v>30000</v>
      </c>
      <c r="CZ64" s="22">
        <v>0</v>
      </c>
      <c r="DA64" s="22">
        <v>0</v>
      </c>
      <c r="DB64" s="22">
        <v>30000</v>
      </c>
      <c r="DC64" s="22">
        <v>30000</v>
      </c>
      <c r="DD64" s="22">
        <v>0</v>
      </c>
      <c r="DE64" s="22">
        <v>0</v>
      </c>
      <c r="DF64" s="22">
        <v>4100</v>
      </c>
      <c r="DG64" s="22">
        <v>4050</v>
      </c>
      <c r="DH64" s="22">
        <v>0</v>
      </c>
      <c r="DI64" s="22">
        <v>0</v>
      </c>
      <c r="DJ64" s="22">
        <f t="shared" si="13"/>
        <v>0</v>
      </c>
      <c r="DK64" s="22">
        <f t="shared" si="13"/>
        <v>0</v>
      </c>
      <c r="DL64" s="22">
        <v>92618.12</v>
      </c>
      <c r="DM64" s="22">
        <v>92618.12</v>
      </c>
      <c r="DN64" s="22">
        <v>0</v>
      </c>
      <c r="DO64" s="22">
        <v>0</v>
      </c>
      <c r="DP64" s="22">
        <v>92618.12</v>
      </c>
      <c r="DQ64" s="22">
        <v>92618.12</v>
      </c>
    </row>
    <row r="65" spans="1:121" ht="17.25" customHeight="1" x14ac:dyDescent="0.3">
      <c r="A65" s="23"/>
      <c r="B65" s="20">
        <v>56</v>
      </c>
      <c r="C65" s="41" t="s">
        <v>134</v>
      </c>
      <c r="D65" s="22">
        <f t="shared" si="11"/>
        <v>222237.5001</v>
      </c>
      <c r="E65" s="22">
        <f t="shared" si="11"/>
        <v>206393.53890000004</v>
      </c>
      <c r="F65" s="22">
        <f t="shared" si="12"/>
        <v>166517.0001</v>
      </c>
      <c r="G65" s="22">
        <f t="shared" si="12"/>
        <v>162907.25790000003</v>
      </c>
      <c r="H65" s="22">
        <f t="shared" si="12"/>
        <v>55720.499999999993</v>
      </c>
      <c r="I65" s="22">
        <f t="shared" si="12"/>
        <v>43486.281000000003</v>
      </c>
      <c r="J65" s="22">
        <v>68124.000100000005</v>
      </c>
      <c r="K65" s="22">
        <v>67391.002900000007</v>
      </c>
      <c r="L65" s="22">
        <v>4725</v>
      </c>
      <c r="M65" s="22">
        <v>4635</v>
      </c>
      <c r="N65" s="22">
        <v>54707.000099999997</v>
      </c>
      <c r="O65" s="22">
        <v>54383.379399999998</v>
      </c>
      <c r="P65" s="22">
        <v>4580</v>
      </c>
      <c r="Q65" s="22">
        <v>4490</v>
      </c>
      <c r="R65" s="22">
        <v>13417</v>
      </c>
      <c r="S65" s="22">
        <v>13007.6235</v>
      </c>
      <c r="T65" s="22">
        <v>145</v>
      </c>
      <c r="U65" s="22">
        <v>145</v>
      </c>
      <c r="V65" s="22">
        <v>2100</v>
      </c>
      <c r="W65" s="22">
        <v>2100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3667</v>
      </c>
      <c r="AE65" s="22">
        <v>3342.4</v>
      </c>
      <c r="AF65" s="22">
        <v>6129.7</v>
      </c>
      <c r="AG65" s="22">
        <v>14422.151</v>
      </c>
      <c r="AH65" s="22">
        <v>487</v>
      </c>
      <c r="AI65" s="22">
        <v>486.4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3180</v>
      </c>
      <c r="AQ65" s="22">
        <v>2856</v>
      </c>
      <c r="AR65" s="22">
        <v>44129.7</v>
      </c>
      <c r="AS65" s="22">
        <v>35110.050999999999</v>
      </c>
      <c r="AT65" s="22">
        <v>0</v>
      </c>
      <c r="AU65" s="22">
        <v>0</v>
      </c>
      <c r="AV65" s="22">
        <v>-38000</v>
      </c>
      <c r="AW65" s="22">
        <v>-20687.900000000001</v>
      </c>
      <c r="AX65" s="22">
        <v>2900</v>
      </c>
      <c r="AY65" s="22">
        <v>2731</v>
      </c>
      <c r="AZ65" s="22">
        <v>0</v>
      </c>
      <c r="BA65" s="22">
        <v>0</v>
      </c>
      <c r="BB65" s="22">
        <v>2900</v>
      </c>
      <c r="BC65" s="22">
        <v>2731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3137</v>
      </c>
      <c r="BK65" s="22">
        <v>2879.96</v>
      </c>
      <c r="BL65" s="22">
        <v>15752.9</v>
      </c>
      <c r="BM65" s="22">
        <v>12552.868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3137</v>
      </c>
      <c r="CA65" s="22">
        <v>2879.96</v>
      </c>
      <c r="CB65" s="22">
        <v>15752.9</v>
      </c>
      <c r="CC65" s="22">
        <v>12552.868</v>
      </c>
      <c r="CD65" s="22">
        <v>0</v>
      </c>
      <c r="CE65" s="22">
        <v>0</v>
      </c>
      <c r="CF65" s="22">
        <v>0</v>
      </c>
      <c r="CG65" s="22">
        <v>0</v>
      </c>
      <c r="CH65" s="22">
        <v>200</v>
      </c>
      <c r="CI65" s="22">
        <v>200</v>
      </c>
      <c r="CJ65" s="22">
        <v>0</v>
      </c>
      <c r="CK65" s="22">
        <v>0</v>
      </c>
      <c r="CL65" s="22">
        <v>23739</v>
      </c>
      <c r="CM65" s="22">
        <v>21773.395</v>
      </c>
      <c r="CN65" s="22">
        <v>26303.3</v>
      </c>
      <c r="CO65" s="22">
        <v>11876.262000000001</v>
      </c>
      <c r="CP65" s="22">
        <v>6676</v>
      </c>
      <c r="CQ65" s="22">
        <v>5054.8720000000003</v>
      </c>
      <c r="CR65" s="22">
        <v>3559</v>
      </c>
      <c r="CS65" s="22">
        <v>585</v>
      </c>
      <c r="CT65" s="22">
        <v>3966</v>
      </c>
      <c r="CU65" s="22">
        <v>3241.462</v>
      </c>
      <c r="CV65" s="22">
        <v>700</v>
      </c>
      <c r="CW65" s="22">
        <v>585</v>
      </c>
      <c r="CX65" s="22">
        <v>52950</v>
      </c>
      <c r="CY65" s="22">
        <v>52894.5</v>
      </c>
      <c r="CZ65" s="22">
        <v>2809.6</v>
      </c>
      <c r="DA65" s="22">
        <v>0</v>
      </c>
      <c r="DB65" s="22">
        <v>36000</v>
      </c>
      <c r="DC65" s="22">
        <v>36000</v>
      </c>
      <c r="DD65" s="22">
        <v>0</v>
      </c>
      <c r="DE65" s="22">
        <v>0</v>
      </c>
      <c r="DF65" s="22">
        <v>9700</v>
      </c>
      <c r="DG65" s="22">
        <v>9595</v>
      </c>
      <c r="DH65" s="22">
        <v>0</v>
      </c>
      <c r="DI65" s="22">
        <v>0</v>
      </c>
      <c r="DJ65" s="22">
        <f t="shared" si="13"/>
        <v>0</v>
      </c>
      <c r="DK65" s="22">
        <f t="shared" si="13"/>
        <v>0</v>
      </c>
      <c r="DL65" s="22">
        <v>0</v>
      </c>
      <c r="DM65" s="22">
        <v>0</v>
      </c>
      <c r="DN65" s="22">
        <v>0</v>
      </c>
      <c r="DO65" s="22">
        <v>0</v>
      </c>
      <c r="DP65" s="22">
        <v>0</v>
      </c>
      <c r="DQ65" s="22">
        <v>0</v>
      </c>
    </row>
    <row r="66" spans="1:121" ht="16.5" customHeight="1" x14ac:dyDescent="0.3">
      <c r="A66" s="23"/>
      <c r="B66" s="20">
        <v>57</v>
      </c>
      <c r="C66" s="41" t="s">
        <v>135</v>
      </c>
      <c r="D66" s="22">
        <f t="shared" si="11"/>
        <v>65150.381599999993</v>
      </c>
      <c r="E66" s="22">
        <f t="shared" si="11"/>
        <v>65001.338900000002</v>
      </c>
      <c r="F66" s="22">
        <f t="shared" si="12"/>
        <v>48811</v>
      </c>
      <c r="G66" s="22">
        <f t="shared" si="12"/>
        <v>44710.912899999996</v>
      </c>
      <c r="H66" s="22">
        <f t="shared" si="12"/>
        <v>22309.381600000001</v>
      </c>
      <c r="I66" s="22">
        <f t="shared" si="12"/>
        <v>26260.425999999999</v>
      </c>
      <c r="J66" s="22">
        <v>30542</v>
      </c>
      <c r="K66" s="22">
        <v>27239.832900000001</v>
      </c>
      <c r="L66" s="22">
        <v>1598.8815999999999</v>
      </c>
      <c r="M66" s="22">
        <v>881.9</v>
      </c>
      <c r="N66" s="22">
        <v>29832</v>
      </c>
      <c r="O66" s="22">
        <v>26536.4329</v>
      </c>
      <c r="P66" s="22">
        <v>1000.8816</v>
      </c>
      <c r="Q66" s="22">
        <v>881.9</v>
      </c>
      <c r="R66" s="22">
        <v>710</v>
      </c>
      <c r="S66" s="22">
        <v>703.4</v>
      </c>
      <c r="T66" s="22">
        <v>598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630</v>
      </c>
      <c r="AE66" s="22">
        <v>399.8</v>
      </c>
      <c r="AF66" s="22">
        <v>7600</v>
      </c>
      <c r="AG66" s="22">
        <v>13835.337</v>
      </c>
      <c r="AH66" s="22">
        <v>30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600</v>
      </c>
      <c r="AQ66" s="22">
        <v>399.8</v>
      </c>
      <c r="AR66" s="22">
        <v>18980</v>
      </c>
      <c r="AS66" s="22">
        <v>13940</v>
      </c>
      <c r="AT66" s="22">
        <v>0</v>
      </c>
      <c r="AU66" s="22">
        <v>0</v>
      </c>
      <c r="AV66" s="22">
        <v>-11380</v>
      </c>
      <c r="AW66" s="22">
        <v>-104.663</v>
      </c>
      <c r="AX66" s="22">
        <v>990</v>
      </c>
      <c r="AY66" s="22">
        <v>990</v>
      </c>
      <c r="AZ66" s="22">
        <v>0</v>
      </c>
      <c r="BA66" s="22">
        <v>0</v>
      </c>
      <c r="BB66" s="22">
        <v>990</v>
      </c>
      <c r="BC66" s="22">
        <v>990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1780</v>
      </c>
      <c r="BK66" s="22">
        <v>1764.28</v>
      </c>
      <c r="BL66" s="22">
        <v>13110.5</v>
      </c>
      <c r="BM66" s="22">
        <v>11543.189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2000</v>
      </c>
      <c r="BU66" s="22">
        <v>990</v>
      </c>
      <c r="BV66" s="22">
        <v>230</v>
      </c>
      <c r="BW66" s="22">
        <v>220.75</v>
      </c>
      <c r="BX66" s="22">
        <v>9140.5</v>
      </c>
      <c r="BY66" s="22">
        <v>8712.57</v>
      </c>
      <c r="BZ66" s="22">
        <v>1550</v>
      </c>
      <c r="CA66" s="22">
        <v>1543.53</v>
      </c>
      <c r="CB66" s="22">
        <v>1970</v>
      </c>
      <c r="CC66" s="22">
        <v>1840.6189999999999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0</v>
      </c>
      <c r="CM66" s="22">
        <v>0</v>
      </c>
      <c r="CN66" s="22">
        <v>0</v>
      </c>
      <c r="CO66" s="22">
        <v>0</v>
      </c>
      <c r="CP66" s="22">
        <v>0</v>
      </c>
      <c r="CQ66" s="22">
        <v>0</v>
      </c>
      <c r="CR66" s="22">
        <v>0</v>
      </c>
      <c r="CS66" s="22">
        <v>0</v>
      </c>
      <c r="CT66" s="22">
        <v>0</v>
      </c>
      <c r="CU66" s="22">
        <v>0</v>
      </c>
      <c r="CV66" s="22">
        <v>0</v>
      </c>
      <c r="CW66" s="22">
        <v>0</v>
      </c>
      <c r="CX66" s="22">
        <v>7399</v>
      </c>
      <c r="CY66" s="22">
        <v>7122</v>
      </c>
      <c r="CZ66" s="22">
        <v>0</v>
      </c>
      <c r="DA66" s="22">
        <v>0</v>
      </c>
      <c r="DB66" s="22">
        <v>7399</v>
      </c>
      <c r="DC66" s="22">
        <v>7122</v>
      </c>
      <c r="DD66" s="22">
        <v>0</v>
      </c>
      <c r="DE66" s="22">
        <v>0</v>
      </c>
      <c r="DF66" s="22">
        <v>1500</v>
      </c>
      <c r="DG66" s="22">
        <v>1225</v>
      </c>
      <c r="DH66" s="22">
        <v>0</v>
      </c>
      <c r="DI66" s="22">
        <v>0</v>
      </c>
      <c r="DJ66" s="22">
        <f t="shared" si="13"/>
        <v>0</v>
      </c>
      <c r="DK66" s="22">
        <f t="shared" si="13"/>
        <v>0</v>
      </c>
      <c r="DL66" s="22">
        <v>5970</v>
      </c>
      <c r="DM66" s="22">
        <v>5970</v>
      </c>
      <c r="DN66" s="22">
        <v>0</v>
      </c>
      <c r="DO66" s="22">
        <v>0</v>
      </c>
      <c r="DP66" s="22">
        <v>5970</v>
      </c>
      <c r="DQ66" s="22">
        <v>5970</v>
      </c>
    </row>
    <row r="67" spans="1:121" ht="16.5" customHeight="1" x14ac:dyDescent="0.3">
      <c r="A67" s="23"/>
      <c r="B67" s="20"/>
      <c r="C67" s="21"/>
      <c r="D67" s="22">
        <f t="shared" ref="D67:E69" si="17">F67+H67-DP67</f>
        <v>0</v>
      </c>
      <c r="E67" s="22">
        <f t="shared" si="17"/>
        <v>0</v>
      </c>
      <c r="F67" s="22">
        <f t="shared" ref="F67:H69" si="18">J67+V67+Z67+AD67+AX67+BJ67+CH67+CL67+CX67+DF67+DL67</f>
        <v>0</v>
      </c>
      <c r="G67" s="22">
        <f t="shared" si="18"/>
        <v>0</v>
      </c>
      <c r="H67" s="22">
        <f t="shared" si="18"/>
        <v>0</v>
      </c>
      <c r="I67" s="22">
        <f t="shared" ref="I67:I69" si="19">M67+Y67+AC67+AG67+BA67+BM67+CK67+CO67+DA67+DI67+DO67</f>
        <v>0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>
        <f t="shared" ref="DJ67:DK69" si="20">DL67+DN67-DP67</f>
        <v>0</v>
      </c>
      <c r="DK67" s="22">
        <f t="shared" si="20"/>
        <v>0</v>
      </c>
      <c r="DL67" s="22"/>
      <c r="DM67" s="22"/>
      <c r="DN67" s="22"/>
      <c r="DO67" s="22"/>
      <c r="DP67" s="22"/>
      <c r="DQ67" s="22"/>
    </row>
    <row r="68" spans="1:121" ht="16.5" customHeight="1" x14ac:dyDescent="0.3">
      <c r="A68" s="23"/>
      <c r="B68" s="20"/>
      <c r="C68" s="21"/>
      <c r="D68" s="22">
        <f t="shared" si="17"/>
        <v>0</v>
      </c>
      <c r="E68" s="22">
        <f t="shared" si="17"/>
        <v>0</v>
      </c>
      <c r="F68" s="22">
        <f t="shared" si="18"/>
        <v>0</v>
      </c>
      <c r="G68" s="22">
        <f t="shared" si="18"/>
        <v>0</v>
      </c>
      <c r="H68" s="22">
        <f t="shared" si="18"/>
        <v>0</v>
      </c>
      <c r="I68" s="22">
        <f t="shared" si="19"/>
        <v>0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>
        <f t="shared" si="20"/>
        <v>0</v>
      </c>
      <c r="DK68" s="22">
        <f t="shared" si="20"/>
        <v>0</v>
      </c>
      <c r="DL68" s="22"/>
      <c r="DM68" s="22"/>
      <c r="DN68" s="22"/>
      <c r="DO68" s="22"/>
      <c r="DP68" s="22"/>
      <c r="DQ68" s="22"/>
    </row>
    <row r="69" spans="1:121" ht="16.5" customHeight="1" x14ac:dyDescent="0.3">
      <c r="A69" s="23"/>
      <c r="B69" s="20"/>
      <c r="C69" s="21" t="s">
        <v>41</v>
      </c>
      <c r="D69" s="22">
        <f t="shared" si="17"/>
        <v>12639682.358000001</v>
      </c>
      <c r="E69" s="22">
        <f t="shared" si="17"/>
        <v>10653097.284600001</v>
      </c>
      <c r="F69" s="22">
        <f t="shared" si="18"/>
        <v>8725463.8556000013</v>
      </c>
      <c r="G69" s="22">
        <f t="shared" si="18"/>
        <v>7514716.7713000001</v>
      </c>
      <c r="H69" s="22">
        <f t="shared" si="18"/>
        <v>5553715.818</v>
      </c>
      <c r="I69" s="22">
        <f t="shared" si="19"/>
        <v>4598514.1001000004</v>
      </c>
      <c r="J69" s="22">
        <v>2976502.7204</v>
      </c>
      <c r="K69" s="22">
        <v>2577875.4127000002</v>
      </c>
      <c r="L69" s="22">
        <v>1464924.7231000001</v>
      </c>
      <c r="M69" s="22">
        <v>934326.91749999998</v>
      </c>
      <c r="N69" s="22">
        <v>2545608.2877000002</v>
      </c>
      <c r="O69" s="22">
        <v>2318227.0943999998</v>
      </c>
      <c r="P69" s="22">
        <v>272717.8419</v>
      </c>
      <c r="Q69" s="22">
        <v>200751.16899999999</v>
      </c>
      <c r="R69" s="22">
        <v>388438.08600000001</v>
      </c>
      <c r="S69" s="22">
        <v>224180.23439999999</v>
      </c>
      <c r="T69" s="22">
        <v>1182536.0236</v>
      </c>
      <c r="U69" s="22">
        <v>724865.59149999998</v>
      </c>
      <c r="V69" s="22">
        <v>5930</v>
      </c>
      <c r="W69" s="22">
        <v>3570.9</v>
      </c>
      <c r="X69" s="22">
        <v>1000</v>
      </c>
      <c r="Y69" s="22">
        <v>800</v>
      </c>
      <c r="Z69" s="22">
        <v>6250</v>
      </c>
      <c r="AA69" s="22">
        <v>0</v>
      </c>
      <c r="AB69" s="22">
        <v>0</v>
      </c>
      <c r="AC69" s="22">
        <v>0</v>
      </c>
      <c r="AD69" s="22">
        <v>499625.18900000001</v>
      </c>
      <c r="AE69" s="22">
        <v>324487.1041</v>
      </c>
      <c r="AF69" s="22">
        <v>2090630.8611000001</v>
      </c>
      <c r="AG69" s="22">
        <v>2267200.1891999999</v>
      </c>
      <c r="AH69" s="22">
        <v>197289.23300000001</v>
      </c>
      <c r="AI69" s="22">
        <v>95537.522400000002</v>
      </c>
      <c r="AJ69" s="22">
        <v>447481.53019999998</v>
      </c>
      <c r="AK69" s="22">
        <v>394115.8002</v>
      </c>
      <c r="AL69" s="22">
        <v>1600</v>
      </c>
      <c r="AM69" s="22">
        <v>0</v>
      </c>
      <c r="AN69" s="22">
        <v>6495</v>
      </c>
      <c r="AO69" s="22">
        <v>6333.3249999999998</v>
      </c>
      <c r="AP69" s="22">
        <v>300735.95600000001</v>
      </c>
      <c r="AQ69" s="22">
        <v>228949.58170000001</v>
      </c>
      <c r="AR69" s="22">
        <v>2593444.1162999999</v>
      </c>
      <c r="AS69" s="22">
        <v>2323974.6737000002</v>
      </c>
      <c r="AT69" s="22">
        <v>0</v>
      </c>
      <c r="AU69" s="22">
        <v>0</v>
      </c>
      <c r="AV69" s="22">
        <v>-956789.78540000005</v>
      </c>
      <c r="AW69" s="22">
        <v>-457223.60969999997</v>
      </c>
      <c r="AX69" s="22">
        <v>448705.36</v>
      </c>
      <c r="AY69" s="22">
        <v>409321.18400000001</v>
      </c>
      <c r="AZ69" s="22">
        <v>31599</v>
      </c>
      <c r="BA69" s="22">
        <v>27626</v>
      </c>
      <c r="BB69" s="22">
        <v>422720.06</v>
      </c>
      <c r="BC69" s="22">
        <v>392595.261</v>
      </c>
      <c r="BD69" s="22">
        <v>2950</v>
      </c>
      <c r="BE69" s="22">
        <v>2815</v>
      </c>
      <c r="BF69" s="22">
        <v>20385.3</v>
      </c>
      <c r="BG69" s="22">
        <v>15575.923000000001</v>
      </c>
      <c r="BH69" s="22">
        <v>800</v>
      </c>
      <c r="BI69" s="22">
        <v>800</v>
      </c>
      <c r="BJ69" s="22">
        <v>416173</v>
      </c>
      <c r="BK69" s="22">
        <v>309387.14750000002</v>
      </c>
      <c r="BL69" s="22">
        <v>900367.45169999998</v>
      </c>
      <c r="BM69" s="22">
        <v>745044.88639999996</v>
      </c>
      <c r="BN69" s="22">
        <v>5300</v>
      </c>
      <c r="BO69" s="22">
        <v>4935.5860000000002</v>
      </c>
      <c r="BP69" s="22">
        <v>1595</v>
      </c>
      <c r="BQ69" s="22">
        <v>1195</v>
      </c>
      <c r="BR69" s="22">
        <v>0</v>
      </c>
      <c r="BS69" s="22">
        <v>0</v>
      </c>
      <c r="BT69" s="22">
        <v>2000</v>
      </c>
      <c r="BU69" s="22">
        <v>990</v>
      </c>
      <c r="BV69" s="22">
        <v>157396.5</v>
      </c>
      <c r="BW69" s="22">
        <v>81326.838099999994</v>
      </c>
      <c r="BX69" s="22">
        <v>487807.48420000001</v>
      </c>
      <c r="BY69" s="22">
        <v>436951.63799999998</v>
      </c>
      <c r="BZ69" s="22">
        <v>138650.79999999999</v>
      </c>
      <c r="CA69" s="22">
        <v>108299.95239999999</v>
      </c>
      <c r="CB69" s="22">
        <v>399364.96750000003</v>
      </c>
      <c r="CC69" s="22">
        <v>298145.7254</v>
      </c>
      <c r="CD69" s="22">
        <v>114825.7</v>
      </c>
      <c r="CE69" s="22">
        <v>114824.77099999999</v>
      </c>
      <c r="CF69" s="22">
        <v>9600</v>
      </c>
      <c r="CG69" s="22">
        <v>7762.5230000000001</v>
      </c>
      <c r="CH69" s="22">
        <v>3500</v>
      </c>
      <c r="CI69" s="22">
        <v>3241.54</v>
      </c>
      <c r="CJ69" s="22">
        <v>0</v>
      </c>
      <c r="CK69" s="22">
        <v>0</v>
      </c>
      <c r="CL69" s="22">
        <v>447366.44</v>
      </c>
      <c r="CM69" s="22">
        <v>375125.79920000001</v>
      </c>
      <c r="CN69" s="22">
        <v>590335.5858</v>
      </c>
      <c r="CO69" s="22">
        <v>245808.19219999999</v>
      </c>
      <c r="CP69" s="22">
        <v>410073.44</v>
      </c>
      <c r="CQ69" s="22">
        <v>344742.67619999999</v>
      </c>
      <c r="CR69" s="22">
        <v>405713.62579999998</v>
      </c>
      <c r="CS69" s="22">
        <v>192860.76420000001</v>
      </c>
      <c r="CT69" s="22">
        <v>280759.59999999998</v>
      </c>
      <c r="CU69" s="22">
        <v>237442.49909999999</v>
      </c>
      <c r="CV69" s="22">
        <v>234141.10029999999</v>
      </c>
      <c r="CW69" s="22">
        <v>96816.101999999999</v>
      </c>
      <c r="CX69" s="22">
        <v>2007945.639</v>
      </c>
      <c r="CY69" s="22">
        <v>1869907.159</v>
      </c>
      <c r="CZ69" s="22">
        <v>471445.61190000002</v>
      </c>
      <c r="DA69" s="22">
        <v>377707.91480000003</v>
      </c>
      <c r="DB69" s="22">
        <v>1291794.4990000001</v>
      </c>
      <c r="DC69" s="22">
        <v>1175698.8430000001</v>
      </c>
      <c r="DD69" s="22">
        <v>385937.87190000003</v>
      </c>
      <c r="DE69" s="22">
        <v>337845.53480000002</v>
      </c>
      <c r="DF69" s="22">
        <v>160861.9</v>
      </c>
      <c r="DG69" s="22">
        <v>140467.91800000001</v>
      </c>
      <c r="DH69" s="22">
        <v>0</v>
      </c>
      <c r="DI69" s="22">
        <v>0</v>
      </c>
      <c r="DJ69" s="22">
        <f t="shared" si="20"/>
        <v>116518.87599999993</v>
      </c>
      <c r="DK69" s="22">
        <f t="shared" si="20"/>
        <v>41199.020000000019</v>
      </c>
      <c r="DL69" s="22">
        <v>1752603.6072</v>
      </c>
      <c r="DM69" s="22">
        <v>1501332.6068</v>
      </c>
      <c r="DN69" s="22">
        <v>3412.5844000000002</v>
      </c>
      <c r="DO69" s="22">
        <v>0</v>
      </c>
      <c r="DP69" s="22">
        <v>1639497.3156000001</v>
      </c>
      <c r="DQ69" s="22">
        <v>1460133.5867999999</v>
      </c>
    </row>
    <row r="70" spans="1:121" x14ac:dyDescent="0.3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1:121" x14ac:dyDescent="0.3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1:121" x14ac:dyDescent="0.3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1:121" x14ac:dyDescent="0.3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1:121" x14ac:dyDescent="0.3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1:121" x14ac:dyDescent="0.3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1:121" x14ac:dyDescent="0.3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1:121" x14ac:dyDescent="0.3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1:121" x14ac:dyDescent="0.3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1:121" x14ac:dyDescent="0.3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1:121" x14ac:dyDescent="0.3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 x14ac:dyDescent="0.3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 x14ac:dyDescent="0.3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 x14ac:dyDescent="0.3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 x14ac:dyDescent="0.3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 x14ac:dyDescent="0.3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 x14ac:dyDescent="0.3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 x14ac:dyDescent="0.3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 x14ac:dyDescent="0.3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 x14ac:dyDescent="0.3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 x14ac:dyDescent="0.3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 x14ac:dyDescent="0.3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 x14ac:dyDescent="0.3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 x14ac:dyDescent="0.3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 x14ac:dyDescent="0.3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 x14ac:dyDescent="0.3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 x14ac:dyDescent="0.3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 x14ac:dyDescent="0.3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 x14ac:dyDescent="0.3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 x14ac:dyDescent="0.3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 x14ac:dyDescent="0.3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 x14ac:dyDescent="0.3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 x14ac:dyDescent="0.3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 x14ac:dyDescent="0.3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 x14ac:dyDescent="0.3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 x14ac:dyDescent="0.3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 x14ac:dyDescent="0.3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 x14ac:dyDescent="0.3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 x14ac:dyDescent="0.3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 x14ac:dyDescent="0.3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 x14ac:dyDescent="0.3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 x14ac:dyDescent="0.3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 x14ac:dyDescent="0.3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 x14ac:dyDescent="0.3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 x14ac:dyDescent="0.3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 x14ac:dyDescent="0.3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 x14ac:dyDescent="0.3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 x14ac:dyDescent="0.3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 x14ac:dyDescent="0.3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 x14ac:dyDescent="0.3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 x14ac:dyDescent="0.3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 x14ac:dyDescent="0.3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 x14ac:dyDescent="0.3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 x14ac:dyDescent="0.3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 x14ac:dyDescent="0.3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 x14ac:dyDescent="0.3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 x14ac:dyDescent="0.3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 x14ac:dyDescent="0.3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 x14ac:dyDescent="0.3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 x14ac:dyDescent="0.3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 x14ac:dyDescent="0.3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 x14ac:dyDescent="0.3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 x14ac:dyDescent="0.3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 x14ac:dyDescent="0.3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 x14ac:dyDescent="0.3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 x14ac:dyDescent="0.3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 x14ac:dyDescent="0.3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 x14ac:dyDescent="0.3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 x14ac:dyDescent="0.3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 x14ac:dyDescent="0.3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 x14ac:dyDescent="0.3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 x14ac:dyDescent="0.3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 x14ac:dyDescent="0.3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 x14ac:dyDescent="0.3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 x14ac:dyDescent="0.3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 x14ac:dyDescent="0.3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 x14ac:dyDescent="0.3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 x14ac:dyDescent="0.3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 x14ac:dyDescent="0.3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 x14ac:dyDescent="0.3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 x14ac:dyDescent="0.3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 x14ac:dyDescent="0.3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 x14ac:dyDescent="0.3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 x14ac:dyDescent="0.3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 x14ac:dyDescent="0.3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 x14ac:dyDescent="0.3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 x14ac:dyDescent="0.3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 x14ac:dyDescent="0.3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 x14ac:dyDescent="0.3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  <row r="159" spans="4:121" x14ac:dyDescent="0.3"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</row>
    <row r="160" spans="4:121" x14ac:dyDescent="0.3"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</row>
    <row r="161" spans="4:121" x14ac:dyDescent="0.3"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</row>
    <row r="162" spans="4:121" x14ac:dyDescent="0.3"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</row>
    <row r="163" spans="4:121" x14ac:dyDescent="0.3"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</row>
    <row r="164" spans="4:121" x14ac:dyDescent="0.3"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</row>
    <row r="165" spans="4:121" x14ac:dyDescent="0.3"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</row>
    <row r="166" spans="4:121" x14ac:dyDescent="0.3"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</row>
    <row r="167" spans="4:121" x14ac:dyDescent="0.3"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</row>
    <row r="168" spans="4:121" x14ac:dyDescent="0.3"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</row>
    <row r="169" spans="4:121" x14ac:dyDescent="0.3"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</row>
    <row r="170" spans="4:121" x14ac:dyDescent="0.3"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</row>
    <row r="171" spans="4:121" x14ac:dyDescent="0.3"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</row>
    <row r="172" spans="4:121" x14ac:dyDescent="0.3"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</row>
    <row r="173" spans="4:121" x14ac:dyDescent="0.3"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</row>
    <row r="174" spans="4:121" x14ac:dyDescent="0.3"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</row>
    <row r="175" spans="4:121" x14ac:dyDescent="0.3"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</row>
    <row r="176" spans="4:121" x14ac:dyDescent="0.3"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</row>
    <row r="177" spans="4:121" x14ac:dyDescent="0.3"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</row>
    <row r="178" spans="4:121" x14ac:dyDescent="0.3"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</row>
    <row r="179" spans="4:121" x14ac:dyDescent="0.3"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</row>
    <row r="180" spans="4:121" x14ac:dyDescent="0.3"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</row>
    <row r="181" spans="4:121" x14ac:dyDescent="0.3"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</row>
    <row r="182" spans="4:121" x14ac:dyDescent="0.3"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</row>
    <row r="183" spans="4:121" x14ac:dyDescent="0.3"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</row>
    <row r="184" spans="4:121" x14ac:dyDescent="0.3"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</row>
    <row r="185" spans="4:121" x14ac:dyDescent="0.3"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</row>
    <row r="186" spans="4:121" x14ac:dyDescent="0.3"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</row>
    <row r="187" spans="4:121" x14ac:dyDescent="0.3"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</row>
    <row r="188" spans="4:121" x14ac:dyDescent="0.3"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</row>
    <row r="189" spans="4:121" x14ac:dyDescent="0.3"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</row>
    <row r="190" spans="4:121" x14ac:dyDescent="0.3"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</row>
    <row r="191" spans="4:121" x14ac:dyDescent="0.3"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</row>
    <row r="192" spans="4:121" x14ac:dyDescent="0.3"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</row>
    <row r="193" spans="4:121" x14ac:dyDescent="0.3"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</row>
    <row r="194" spans="4:121" x14ac:dyDescent="0.3"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</row>
    <row r="195" spans="4:121" x14ac:dyDescent="0.3"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</row>
    <row r="196" spans="4:121" x14ac:dyDescent="0.3"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</row>
    <row r="197" spans="4:121" x14ac:dyDescent="0.3"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</row>
    <row r="198" spans="4:121" x14ac:dyDescent="0.3"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</row>
    <row r="199" spans="4:121" x14ac:dyDescent="0.3"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</row>
    <row r="200" spans="4:121" x14ac:dyDescent="0.3"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</row>
    <row r="201" spans="4:121" x14ac:dyDescent="0.3"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</row>
    <row r="202" spans="4:121" x14ac:dyDescent="0.3"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</row>
    <row r="203" spans="4:121" x14ac:dyDescent="0.3"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</row>
    <row r="204" spans="4:121" x14ac:dyDescent="0.3"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</row>
    <row r="205" spans="4:121" x14ac:dyDescent="0.3"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</row>
    <row r="206" spans="4:121" x14ac:dyDescent="0.3"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</row>
    <row r="207" spans="4:121" x14ac:dyDescent="0.3"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</row>
    <row r="208" spans="4:121" x14ac:dyDescent="0.3"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</row>
    <row r="209" spans="4:121" x14ac:dyDescent="0.3"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</row>
    <row r="210" spans="4:121" x14ac:dyDescent="0.3"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</row>
    <row r="211" spans="4:121" x14ac:dyDescent="0.3"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</row>
    <row r="212" spans="4:121" x14ac:dyDescent="0.3"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</row>
    <row r="213" spans="4:121" x14ac:dyDescent="0.3"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</row>
    <row r="214" spans="4:121" x14ac:dyDescent="0.3"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</row>
    <row r="215" spans="4:121" x14ac:dyDescent="0.3"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</row>
    <row r="216" spans="4:121" x14ac:dyDescent="0.3"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</row>
    <row r="217" spans="4:121" x14ac:dyDescent="0.3"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</row>
    <row r="218" spans="4:121" x14ac:dyDescent="0.3"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</row>
    <row r="219" spans="4:121" x14ac:dyDescent="0.3"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</row>
    <row r="220" spans="4:121" x14ac:dyDescent="0.3"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</row>
    <row r="221" spans="4:121" x14ac:dyDescent="0.3"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</row>
    <row r="222" spans="4:121" x14ac:dyDescent="0.3"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</row>
    <row r="223" spans="4:121" x14ac:dyDescent="0.3"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</row>
    <row r="224" spans="4:121" x14ac:dyDescent="0.3"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</row>
    <row r="225" spans="4:121" x14ac:dyDescent="0.3"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</row>
    <row r="226" spans="4:121" x14ac:dyDescent="0.3"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</row>
  </sheetData>
  <protectedRanges>
    <protectedRange sqref="C67:C69" name="Range3"/>
    <protectedRange sqref="J10:DI15 K16:M16 O16 Q16 S16:DE16 DG16:DI16 J37:DI69 J17:DI36" name="Range1"/>
    <protectedRange sqref="DL10:DQ15 DM16:DQ16 DL37:DQ69 DL17:DQ36" name="Range2"/>
    <protectedRange sqref="C64:C65" name="Range1_1_2_2"/>
    <protectedRange sqref="C10:C66" name="Range1_1_1_1_2"/>
    <protectedRange sqref="J16" name="Range1_1"/>
    <protectedRange sqref="N16" name="Range1_3"/>
    <protectedRange sqref="P16" name="Range1_2_1"/>
    <protectedRange sqref="R16" name="Range1_3_1"/>
    <protectedRange sqref="DF16" name="Range1_2"/>
    <protectedRange sqref="DL16" name="Range2_1"/>
  </protectedRanges>
  <mergeCells count="98">
    <mergeCell ref="B2:DQ2"/>
    <mergeCell ref="DP3:DQ3"/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DD7:DE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Z7:AA7"/>
    <mergeCell ref="AB7:AC7"/>
    <mergeCell ref="AD7:AE7"/>
    <mergeCell ref="CZ7:DA7"/>
    <mergeCell ref="DB7:DC7"/>
    <mergeCell ref="AZ7:BA7"/>
    <mergeCell ref="BB7:BC7"/>
    <mergeCell ref="BD7:BE7"/>
    <mergeCell ref="BF7:BG7"/>
    <mergeCell ref="BH7:BI7"/>
    <mergeCell ref="AX7:AY7"/>
    <mergeCell ref="D7:E7"/>
    <mergeCell ref="F7:G7"/>
    <mergeCell ref="H7:I7"/>
    <mergeCell ref="J7:K7"/>
    <mergeCell ref="L7:M7"/>
    <mergeCell ref="N7:O7"/>
    <mergeCell ref="BV6:BY6"/>
    <mergeCell ref="AD5:AG6"/>
    <mergeCell ref="AH5:AI5"/>
    <mergeCell ref="N6:Q6"/>
    <mergeCell ref="R6:U6"/>
    <mergeCell ref="AH6:AK6"/>
    <mergeCell ref="AL6:AO6"/>
    <mergeCell ref="BJ7:BK7"/>
    <mergeCell ref="AN7:AO7"/>
    <mergeCell ref="AL7:AM7"/>
    <mergeCell ref="P7:Q7"/>
    <mergeCell ref="R7:S7"/>
    <mergeCell ref="T7:U7"/>
    <mergeCell ref="V7:W7"/>
    <mergeCell ref="X7:Y7"/>
    <mergeCell ref="AT6:AW6"/>
    <mergeCell ref="AP6:AS6"/>
    <mergeCell ref="AF7:AG7"/>
    <mergeCell ref="AH7:AI7"/>
    <mergeCell ref="AJ7:AK7"/>
    <mergeCell ref="AP7:AQ7"/>
    <mergeCell ref="AR7:AS7"/>
    <mergeCell ref="AT7:AU7"/>
    <mergeCell ref="AV7:AW7"/>
    <mergeCell ref="CL5:CO6"/>
    <mergeCell ref="CX5:DA6"/>
    <mergeCell ref="AX5:BA6"/>
    <mergeCell ref="BJ5:BM6"/>
    <mergeCell ref="CB5:CG5"/>
    <mergeCell ref="BB6:BE6"/>
    <mergeCell ref="BF6:BI6"/>
    <mergeCell ref="CD6:CG6"/>
    <mergeCell ref="CP6:CS6"/>
    <mergeCell ref="BR6:BU6"/>
    <mergeCell ref="BZ6:CC6"/>
    <mergeCell ref="BN6:BQ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Z5:AC6"/>
    <mergeCell ref="CT6:CW6"/>
    <mergeCell ref="DB6:DE6"/>
    <mergeCell ref="CH5:C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2"/>
  <sheetViews>
    <sheetView workbookViewId="0">
      <selection activeCell="D7" sqref="D7"/>
    </sheetView>
  </sheetViews>
  <sheetFormatPr defaultRowHeight="15" x14ac:dyDescent="0.25"/>
  <cols>
    <col min="1" max="1" width="3.42578125" customWidth="1"/>
    <col min="2" max="2" width="19.28515625" bestFit="1" customWidth="1"/>
    <col min="3" max="3" width="11.42578125" customWidth="1"/>
    <col min="4" max="4" width="12.42578125" customWidth="1"/>
    <col min="5" max="5" width="12.85546875" customWidth="1"/>
    <col min="6" max="6" width="9.42578125" customWidth="1"/>
    <col min="7" max="7" width="10.140625" customWidth="1"/>
    <col min="8" max="8" width="9.28515625" customWidth="1"/>
    <col min="9" max="9" width="9" customWidth="1"/>
    <col min="10" max="10" width="9.7109375" customWidth="1"/>
    <col min="11" max="11" width="10.5703125" customWidth="1"/>
    <col min="12" max="12" width="11" customWidth="1"/>
    <col min="13" max="13" width="10.85546875" customWidth="1"/>
    <col min="14" max="14" width="10.5703125" customWidth="1"/>
    <col min="15" max="15" width="11" customWidth="1"/>
  </cols>
  <sheetData>
    <row r="4" spans="2:16" ht="21.75" customHeight="1" x14ac:dyDescent="0.25">
      <c r="B4" s="99" t="s">
        <v>170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6" ht="92.25" customHeight="1" x14ac:dyDescent="0.25">
      <c r="B5" s="51" t="s">
        <v>139</v>
      </c>
      <c r="C5" s="51" t="s">
        <v>163</v>
      </c>
      <c r="D5" s="51" t="s">
        <v>140</v>
      </c>
      <c r="E5" s="51" t="s">
        <v>141</v>
      </c>
      <c r="F5" s="51" t="s">
        <v>142</v>
      </c>
      <c r="G5" s="51" t="s">
        <v>143</v>
      </c>
      <c r="H5" s="51" t="s">
        <v>144</v>
      </c>
      <c r="I5" s="55" t="s">
        <v>145</v>
      </c>
      <c r="J5" s="55" t="s">
        <v>146</v>
      </c>
      <c r="K5" s="55" t="s">
        <v>147</v>
      </c>
      <c r="L5" s="55" t="s">
        <v>148</v>
      </c>
    </row>
    <row r="6" spans="2:16" ht="15" customHeight="1" x14ac:dyDescent="0.25">
      <c r="B6" s="47" t="s">
        <v>149</v>
      </c>
      <c r="C6" s="50">
        <v>2447289.1907000002</v>
      </c>
      <c r="D6" s="50">
        <v>556451.65</v>
      </c>
      <c r="E6" s="50">
        <v>270846</v>
      </c>
      <c r="F6" s="50">
        <v>76819.499999999985</v>
      </c>
      <c r="G6" s="50">
        <v>0</v>
      </c>
      <c r="H6" s="50">
        <v>8192.9</v>
      </c>
      <c r="I6" s="50">
        <v>50366.400000000001</v>
      </c>
      <c r="J6" s="50">
        <v>137927</v>
      </c>
      <c r="K6" s="50">
        <v>1938445.1666999999</v>
      </c>
      <c r="L6" s="50">
        <v>844128.97</v>
      </c>
    </row>
    <row r="7" spans="2:16" x14ac:dyDescent="0.25">
      <c r="B7" s="48">
        <v>2022</v>
      </c>
      <c r="C7" s="50">
        <v>1844508</v>
      </c>
      <c r="D7" s="50">
        <v>651580.91099999996</v>
      </c>
      <c r="E7" s="50">
        <v>416372.73800000001</v>
      </c>
      <c r="F7" s="50">
        <v>4400</v>
      </c>
      <c r="G7" s="50">
        <v>104105.9</v>
      </c>
      <c r="H7" s="50">
        <v>8824.6</v>
      </c>
      <c r="I7" s="50">
        <v>47519.360000000001</v>
      </c>
      <c r="J7" s="50">
        <v>158778.29999999999</v>
      </c>
      <c r="K7" s="50">
        <v>2022000.0109999995</v>
      </c>
      <c r="L7" s="50">
        <v>498000</v>
      </c>
      <c r="N7" s="59">
        <v>1844508</v>
      </c>
      <c r="P7">
        <v>307370</v>
      </c>
    </row>
    <row r="8" spans="2:16" ht="27" x14ac:dyDescent="0.25">
      <c r="B8" s="49" t="s">
        <v>150</v>
      </c>
      <c r="C8" s="50">
        <f>+C7-C6</f>
        <v>-602781.19070000015</v>
      </c>
      <c r="D8" s="50">
        <f t="shared" ref="D8:L8" si="0">+D7-D6</f>
        <v>95129.26099999994</v>
      </c>
      <c r="E8" s="50">
        <f t="shared" si="0"/>
        <v>145526.73800000001</v>
      </c>
      <c r="F8" s="50">
        <f t="shared" si="0"/>
        <v>-72419.499999999985</v>
      </c>
      <c r="G8" s="50">
        <f t="shared" si="0"/>
        <v>104105.9</v>
      </c>
      <c r="H8" s="50">
        <f t="shared" si="0"/>
        <v>631.70000000000073</v>
      </c>
      <c r="I8" s="50">
        <f t="shared" si="0"/>
        <v>-2847.0400000000009</v>
      </c>
      <c r="J8" s="50">
        <f t="shared" si="0"/>
        <v>20851.299999999988</v>
      </c>
      <c r="K8" s="50">
        <f t="shared" si="0"/>
        <v>83554.844299999531</v>
      </c>
      <c r="L8" s="50">
        <f t="shared" si="0"/>
        <v>-346128.97</v>
      </c>
      <c r="N8">
        <v>1546470.3</v>
      </c>
      <c r="P8">
        <v>298037.7</v>
      </c>
    </row>
    <row r="9" spans="2:16" x14ac:dyDescent="0.25">
      <c r="N9" s="60">
        <f>+N7-N8</f>
        <v>298037.69999999995</v>
      </c>
    </row>
    <row r="11" spans="2:16" ht="20.25" customHeight="1" x14ac:dyDescent="0.25">
      <c r="B11" s="102" t="s">
        <v>171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3" spans="2:16" ht="47.25" customHeight="1" x14ac:dyDescent="0.25">
      <c r="B13" s="100" t="s">
        <v>139</v>
      </c>
      <c r="C13" s="103" t="s">
        <v>165</v>
      </c>
      <c r="D13" s="103"/>
      <c r="E13" s="103"/>
      <c r="F13" s="97" t="s">
        <v>154</v>
      </c>
      <c r="G13" s="104" t="s">
        <v>155</v>
      </c>
      <c r="H13" s="104" t="s">
        <v>156</v>
      </c>
      <c r="I13" s="101" t="s">
        <v>157</v>
      </c>
      <c r="J13" s="101" t="s">
        <v>158</v>
      </c>
      <c r="K13" s="97" t="s">
        <v>159</v>
      </c>
      <c r="L13" s="101" t="s">
        <v>153</v>
      </c>
      <c r="M13" s="103" t="s">
        <v>160</v>
      </c>
      <c r="N13" s="103"/>
      <c r="O13" s="97" t="s">
        <v>168</v>
      </c>
    </row>
    <row r="14" spans="2:16" ht="74.25" customHeight="1" x14ac:dyDescent="0.25">
      <c r="B14" s="100"/>
      <c r="C14" s="46" t="s">
        <v>152</v>
      </c>
      <c r="D14" s="46" t="s">
        <v>36</v>
      </c>
      <c r="E14" s="46" t="s">
        <v>37</v>
      </c>
      <c r="F14" s="98"/>
      <c r="G14" s="105"/>
      <c r="H14" s="105"/>
      <c r="I14" s="101"/>
      <c r="J14" s="101"/>
      <c r="K14" s="98"/>
      <c r="L14" s="101"/>
      <c r="M14" s="56" t="s">
        <v>162</v>
      </c>
      <c r="N14" s="56" t="s">
        <v>161</v>
      </c>
      <c r="O14" s="98"/>
    </row>
    <row r="15" spans="2:16" x14ac:dyDescent="0.25">
      <c r="B15" s="47" t="s">
        <v>149</v>
      </c>
      <c r="C15" s="58">
        <v>2088884.7685</v>
      </c>
      <c r="D15" s="58">
        <v>1418918.7001</v>
      </c>
      <c r="E15" s="58">
        <v>947697.1884000001</v>
      </c>
      <c r="F15" s="58">
        <v>294331.614</v>
      </c>
      <c r="G15" s="58">
        <v>212095.1661</v>
      </c>
      <c r="H15" s="57">
        <v>578029</v>
      </c>
      <c r="I15" s="58">
        <v>12300</v>
      </c>
      <c r="J15" s="58">
        <v>38495</v>
      </c>
      <c r="K15" s="57">
        <v>5936.800000000002</v>
      </c>
      <c r="L15" s="57">
        <v>277731.12</v>
      </c>
      <c r="M15" s="57">
        <v>1088171.8243000002</v>
      </c>
      <c r="N15" s="57">
        <v>45258.215400000001</v>
      </c>
      <c r="O15" s="57">
        <v>-177840.70679999999</v>
      </c>
    </row>
    <row r="16" spans="2:16" x14ac:dyDescent="0.25">
      <c r="B16" s="48">
        <v>2022</v>
      </c>
      <c r="C16" s="58">
        <v>1942180.4</v>
      </c>
      <c r="D16" s="58">
        <v>1548019.2</v>
      </c>
      <c r="E16" s="58">
        <v>704476.1</v>
      </c>
      <c r="F16" s="58">
        <v>316054.90000000002</v>
      </c>
      <c r="G16" s="58">
        <v>168920.2</v>
      </c>
      <c r="H16" s="58">
        <v>708681.2</v>
      </c>
      <c r="I16" s="58">
        <v>11100</v>
      </c>
      <c r="J16" s="58">
        <v>25910</v>
      </c>
      <c r="K16" s="58">
        <f>316952.9-310314.9</f>
        <v>6638</v>
      </c>
      <c r="L16" s="58">
        <v>310314.90000000002</v>
      </c>
      <c r="M16" s="58">
        <v>976025.5</v>
      </c>
      <c r="N16" s="58">
        <v>32142.1</v>
      </c>
      <c r="O16" s="58">
        <v>-317212.90000000002</v>
      </c>
    </row>
    <row r="17" spans="2:15" ht="27" x14ac:dyDescent="0.25">
      <c r="B17" s="49" t="s">
        <v>150</v>
      </c>
      <c r="C17" s="50">
        <f>+C16-C15</f>
        <v>-146704.3685000001</v>
      </c>
      <c r="D17" s="50">
        <f t="shared" ref="D17:L17" si="1">+D16-D15</f>
        <v>129100.49989999994</v>
      </c>
      <c r="E17" s="50">
        <f t="shared" si="1"/>
        <v>-243221.08840000012</v>
      </c>
      <c r="F17" s="50">
        <f t="shared" si="1"/>
        <v>21723.286000000022</v>
      </c>
      <c r="G17" s="50">
        <f t="shared" si="1"/>
        <v>-43174.966099999991</v>
      </c>
      <c r="H17" s="50">
        <f t="shared" si="1"/>
        <v>130652.19999999995</v>
      </c>
      <c r="I17" s="50">
        <f t="shared" si="1"/>
        <v>-1200</v>
      </c>
      <c r="J17" s="50">
        <f t="shared" si="1"/>
        <v>-12585</v>
      </c>
      <c r="K17" s="50">
        <f t="shared" si="1"/>
        <v>701.199999999998</v>
      </c>
      <c r="L17" s="50">
        <f t="shared" si="1"/>
        <v>32583.780000000028</v>
      </c>
      <c r="M17" s="50">
        <f>+M16-M15</f>
        <v>-112146.32430000021</v>
      </c>
      <c r="N17" s="50">
        <f>+N16-N15</f>
        <v>-13116.115400000002</v>
      </c>
      <c r="O17" s="50">
        <f>+O16-O15</f>
        <v>-139372.19320000004</v>
      </c>
    </row>
    <row r="18" spans="2:15" ht="27" customHeight="1" x14ac:dyDescent="0.25"/>
    <row r="19" spans="2:15" ht="129.75" customHeight="1" x14ac:dyDescent="0.25">
      <c r="B19" s="52" t="s">
        <v>139</v>
      </c>
      <c r="C19" s="54" t="s">
        <v>164</v>
      </c>
      <c r="D19" s="54" t="s">
        <v>166</v>
      </c>
      <c r="E19" s="54" t="s">
        <v>167</v>
      </c>
    </row>
    <row r="20" spans="2:15" x14ac:dyDescent="0.25">
      <c r="B20" s="47" t="s">
        <v>149</v>
      </c>
      <c r="C20" s="53">
        <f>+F15/D6</f>
        <v>0.52894373482404089</v>
      </c>
      <c r="D20" s="53">
        <f>+J15/D6</f>
        <v>6.9179415677894027E-2</v>
      </c>
      <c r="E20" s="53">
        <f>+D6/C6</f>
        <v>0.22737470181888791</v>
      </c>
    </row>
    <row r="21" spans="2:15" x14ac:dyDescent="0.25">
      <c r="B21" s="48">
        <v>2022</v>
      </c>
      <c r="C21" s="53">
        <f>+F16/D7</f>
        <v>0.48505856243538731</v>
      </c>
      <c r="D21" s="53">
        <f t="shared" ref="D21" si="2">+J16/D7</f>
        <v>3.9764823619886557E-2</v>
      </c>
      <c r="E21" s="53">
        <f t="shared" ref="E21" si="3">+D7/C7</f>
        <v>0.35325458658894404</v>
      </c>
    </row>
    <row r="22" spans="2:15" ht="27" x14ac:dyDescent="0.25">
      <c r="B22" s="49" t="s">
        <v>150</v>
      </c>
      <c r="C22" s="53">
        <f>+C21-C20</f>
        <v>-4.3885172388653582E-2</v>
      </c>
      <c r="D22" s="53">
        <f>+D21-D20</f>
        <v>-2.941459205800747E-2</v>
      </c>
      <c r="E22" s="53">
        <f>+E21-E20</f>
        <v>0.12587988477005613</v>
      </c>
    </row>
  </sheetData>
  <protectedRanges>
    <protectedRange sqref="B4 C5" name="Range1_1_1_1_2"/>
  </protectedRanges>
  <mergeCells count="13">
    <mergeCell ref="O13:O14"/>
    <mergeCell ref="B4:L4"/>
    <mergeCell ref="B13:B14"/>
    <mergeCell ref="L13:L14"/>
    <mergeCell ref="K13:K14"/>
    <mergeCell ref="B11:O11"/>
    <mergeCell ref="M13:N13"/>
    <mergeCell ref="C13:E13"/>
    <mergeCell ref="F13:F14"/>
    <mergeCell ref="G13:G14"/>
    <mergeCell ref="H13:H14"/>
    <mergeCell ref="I13:I14"/>
    <mergeCell ref="J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7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B11" sqref="B11"/>
    </sheetView>
  </sheetViews>
  <sheetFormatPr defaultRowHeight="17.25" x14ac:dyDescent="0.3"/>
  <cols>
    <col min="1" max="1" width="4.140625" style="1" customWidth="1"/>
    <col min="2" max="2" width="24.7109375" style="1" customWidth="1"/>
    <col min="3" max="3" width="15.7109375" style="1" customWidth="1"/>
    <col min="4" max="4" width="13.85546875" style="1" customWidth="1"/>
    <col min="5" max="5" width="15.28515625" style="1" customWidth="1"/>
    <col min="6" max="8" width="13.85546875" style="1" customWidth="1"/>
    <col min="9" max="9" width="14.7109375" style="1" customWidth="1"/>
    <col min="10" max="10" width="12.42578125" style="1" customWidth="1"/>
    <col min="11" max="11" width="10.140625" style="1" customWidth="1"/>
    <col min="12" max="12" width="11.4257812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3" width="11.140625" style="1" customWidth="1"/>
    <col min="54" max="54" width="12.140625" style="1" customWidth="1"/>
    <col min="55" max="55" width="12.28515625" style="1" customWidth="1"/>
    <col min="56" max="56" width="13.140625" style="1" customWidth="1"/>
    <col min="57" max="57" width="10.7109375" style="1" customWidth="1"/>
    <col min="58" max="58" width="10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39" customHeight="1" x14ac:dyDescent="0.3">
      <c r="A2" s="157" t="s">
        <v>138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</row>
    <row r="3" spans="1:66" ht="19.5" customHeight="1" x14ac:dyDescent="0.3">
      <c r="A3" s="43"/>
      <c r="B3" s="43"/>
      <c r="C3" s="43"/>
      <c r="D3" s="43"/>
      <c r="E3" s="43"/>
      <c r="F3" s="43"/>
      <c r="G3" s="43"/>
      <c r="H3" s="43"/>
      <c r="I3" s="28"/>
      <c r="J3" s="28"/>
      <c r="K3" s="28"/>
      <c r="L3" s="28"/>
      <c r="M3" s="28"/>
      <c r="N3" s="28"/>
      <c r="O3" s="29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44" t="s">
        <v>136</v>
      </c>
    </row>
    <row r="4" spans="1:66" s="32" customFormat="1" ht="15" customHeight="1" x14ac:dyDescent="0.25">
      <c r="A4" s="114" t="s">
        <v>0</v>
      </c>
      <c r="B4" s="82" t="s">
        <v>1</v>
      </c>
      <c r="C4" s="115" t="s">
        <v>42</v>
      </c>
      <c r="D4" s="116"/>
      <c r="E4" s="116"/>
      <c r="F4" s="116"/>
      <c r="G4" s="116"/>
      <c r="H4" s="117"/>
      <c r="I4" s="121" t="s">
        <v>43</v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3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</row>
    <row r="5" spans="1:66" s="32" customFormat="1" ht="25.5" customHeight="1" x14ac:dyDescent="0.25">
      <c r="A5" s="114"/>
      <c r="B5" s="82"/>
      <c r="C5" s="118"/>
      <c r="D5" s="119"/>
      <c r="E5" s="119"/>
      <c r="F5" s="119"/>
      <c r="G5" s="119"/>
      <c r="H5" s="120"/>
      <c r="I5" s="107" t="s">
        <v>44</v>
      </c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9"/>
      <c r="BC5" s="141" t="s">
        <v>45</v>
      </c>
      <c r="BD5" s="142"/>
      <c r="BE5" s="142"/>
      <c r="BF5" s="142"/>
      <c r="BG5" s="142"/>
      <c r="BH5" s="142"/>
      <c r="BI5" s="113" t="s">
        <v>46</v>
      </c>
      <c r="BJ5" s="113"/>
      <c r="BK5" s="113"/>
      <c r="BL5" s="113"/>
      <c r="BM5" s="113"/>
      <c r="BN5" s="113"/>
    </row>
    <row r="6" spans="1:66" s="32" customFormat="1" ht="0.75" hidden="1" customHeight="1" x14ac:dyDescent="0.25">
      <c r="A6" s="114"/>
      <c r="B6" s="82"/>
      <c r="C6" s="118"/>
      <c r="D6" s="119"/>
      <c r="E6" s="119"/>
      <c r="F6" s="119"/>
      <c r="G6" s="119"/>
      <c r="H6" s="120"/>
      <c r="I6" s="143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5"/>
      <c r="BC6" s="143"/>
      <c r="BD6" s="144"/>
      <c r="BE6" s="144"/>
      <c r="BF6" s="144"/>
      <c r="BG6" s="113" t="s">
        <v>47</v>
      </c>
      <c r="BH6" s="113"/>
      <c r="BI6" s="113" t="s">
        <v>48</v>
      </c>
      <c r="BJ6" s="113"/>
      <c r="BK6" s="113" t="s">
        <v>49</v>
      </c>
      <c r="BL6" s="113"/>
      <c r="BM6" s="113"/>
      <c r="BN6" s="113"/>
    </row>
    <row r="7" spans="1:66" s="32" customFormat="1" ht="43.5" customHeight="1" x14ac:dyDescent="0.25">
      <c r="A7" s="114"/>
      <c r="B7" s="82"/>
      <c r="C7" s="118"/>
      <c r="D7" s="119"/>
      <c r="E7" s="119"/>
      <c r="F7" s="119"/>
      <c r="G7" s="119"/>
      <c r="H7" s="120"/>
      <c r="I7" s="113" t="s">
        <v>50</v>
      </c>
      <c r="J7" s="113"/>
      <c r="K7" s="113"/>
      <c r="L7" s="113"/>
      <c r="M7" s="124" t="s">
        <v>51</v>
      </c>
      <c r="N7" s="125"/>
      <c r="O7" s="128" t="s">
        <v>52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30"/>
      <c r="AE7" s="131" t="s">
        <v>53</v>
      </c>
      <c r="AF7" s="132"/>
      <c r="AG7" s="131" t="s">
        <v>54</v>
      </c>
      <c r="AH7" s="132"/>
      <c r="AI7" s="111" t="s">
        <v>10</v>
      </c>
      <c r="AJ7" s="112"/>
      <c r="AK7" s="158" t="s">
        <v>55</v>
      </c>
      <c r="AL7" s="82"/>
      <c r="AM7" s="111" t="s">
        <v>10</v>
      </c>
      <c r="AN7" s="112"/>
      <c r="AO7" s="110" t="s">
        <v>56</v>
      </c>
      <c r="AP7" s="110"/>
      <c r="AQ7" s="149" t="s">
        <v>57</v>
      </c>
      <c r="AR7" s="150"/>
      <c r="AS7" s="150"/>
      <c r="AT7" s="150"/>
      <c r="AU7" s="150"/>
      <c r="AV7" s="151"/>
      <c r="AW7" s="111" t="s">
        <v>58</v>
      </c>
      <c r="AX7" s="146"/>
      <c r="AY7" s="146"/>
      <c r="AZ7" s="146"/>
      <c r="BA7" s="146"/>
      <c r="BB7" s="112"/>
      <c r="BC7" s="153" t="s">
        <v>59</v>
      </c>
      <c r="BD7" s="154"/>
      <c r="BE7" s="153" t="s">
        <v>60</v>
      </c>
      <c r="BF7" s="154"/>
      <c r="BG7" s="113"/>
      <c r="BH7" s="113"/>
      <c r="BI7" s="113"/>
      <c r="BJ7" s="113"/>
      <c r="BK7" s="113"/>
      <c r="BL7" s="113"/>
      <c r="BM7" s="113"/>
      <c r="BN7" s="113"/>
    </row>
    <row r="8" spans="1:66" s="32" customFormat="1" ht="112.5" customHeight="1" x14ac:dyDescent="0.25">
      <c r="A8" s="114"/>
      <c r="B8" s="82"/>
      <c r="C8" s="152" t="s">
        <v>61</v>
      </c>
      <c r="D8" s="152"/>
      <c r="E8" s="159" t="s">
        <v>36</v>
      </c>
      <c r="F8" s="159"/>
      <c r="G8" s="160" t="s">
        <v>37</v>
      </c>
      <c r="H8" s="160"/>
      <c r="I8" s="82" t="s">
        <v>62</v>
      </c>
      <c r="J8" s="82"/>
      <c r="K8" s="82" t="s">
        <v>63</v>
      </c>
      <c r="L8" s="82"/>
      <c r="M8" s="126"/>
      <c r="N8" s="127"/>
      <c r="O8" s="111" t="s">
        <v>64</v>
      </c>
      <c r="P8" s="112"/>
      <c r="Q8" s="147" t="s">
        <v>65</v>
      </c>
      <c r="R8" s="148"/>
      <c r="S8" s="111" t="s">
        <v>66</v>
      </c>
      <c r="T8" s="112"/>
      <c r="U8" s="111" t="s">
        <v>67</v>
      </c>
      <c r="V8" s="112"/>
      <c r="W8" s="111" t="s">
        <v>68</v>
      </c>
      <c r="X8" s="112"/>
      <c r="Y8" s="135" t="s">
        <v>69</v>
      </c>
      <c r="Z8" s="136"/>
      <c r="AA8" s="111" t="s">
        <v>70</v>
      </c>
      <c r="AB8" s="112"/>
      <c r="AC8" s="111" t="s">
        <v>71</v>
      </c>
      <c r="AD8" s="112"/>
      <c r="AE8" s="133"/>
      <c r="AF8" s="134"/>
      <c r="AG8" s="133"/>
      <c r="AH8" s="134"/>
      <c r="AI8" s="147" t="s">
        <v>72</v>
      </c>
      <c r="AJ8" s="148"/>
      <c r="AK8" s="82"/>
      <c r="AL8" s="82"/>
      <c r="AM8" s="147" t="s">
        <v>73</v>
      </c>
      <c r="AN8" s="148"/>
      <c r="AO8" s="110"/>
      <c r="AP8" s="110"/>
      <c r="AQ8" s="152" t="s">
        <v>61</v>
      </c>
      <c r="AR8" s="152"/>
      <c r="AS8" s="152" t="s">
        <v>36</v>
      </c>
      <c r="AT8" s="152"/>
      <c r="AU8" s="152" t="s">
        <v>37</v>
      </c>
      <c r="AV8" s="152"/>
      <c r="AW8" s="152" t="s">
        <v>74</v>
      </c>
      <c r="AX8" s="152"/>
      <c r="AY8" s="137" t="s">
        <v>75</v>
      </c>
      <c r="AZ8" s="138"/>
      <c r="BA8" s="139" t="s">
        <v>76</v>
      </c>
      <c r="BB8" s="140"/>
      <c r="BC8" s="155"/>
      <c r="BD8" s="156"/>
      <c r="BE8" s="155"/>
      <c r="BF8" s="156"/>
      <c r="BG8" s="113"/>
      <c r="BH8" s="113"/>
      <c r="BI8" s="113"/>
      <c r="BJ8" s="113"/>
      <c r="BK8" s="113" t="s">
        <v>77</v>
      </c>
      <c r="BL8" s="113"/>
      <c r="BM8" s="113" t="s">
        <v>78</v>
      </c>
      <c r="BN8" s="113"/>
    </row>
    <row r="9" spans="1:66" s="32" customFormat="1" ht="30" customHeight="1" x14ac:dyDescent="0.25">
      <c r="A9" s="114"/>
      <c r="B9" s="82"/>
      <c r="C9" s="33" t="s">
        <v>39</v>
      </c>
      <c r="D9" s="34" t="s">
        <v>40</v>
      </c>
      <c r="E9" s="33" t="s">
        <v>39</v>
      </c>
      <c r="F9" s="34" t="s">
        <v>40</v>
      </c>
      <c r="G9" s="33" t="s">
        <v>39</v>
      </c>
      <c r="H9" s="34" t="s">
        <v>40</v>
      </c>
      <c r="I9" s="33" t="s">
        <v>39</v>
      </c>
      <c r="J9" s="34" t="s">
        <v>40</v>
      </c>
      <c r="K9" s="33" t="s">
        <v>39</v>
      </c>
      <c r="L9" s="34" t="s">
        <v>40</v>
      </c>
      <c r="M9" s="33" t="s">
        <v>39</v>
      </c>
      <c r="N9" s="34" t="s">
        <v>40</v>
      </c>
      <c r="O9" s="33" t="s">
        <v>39</v>
      </c>
      <c r="P9" s="34" t="s">
        <v>40</v>
      </c>
      <c r="Q9" s="33" t="s">
        <v>39</v>
      </c>
      <c r="R9" s="34" t="s">
        <v>40</v>
      </c>
      <c r="S9" s="33" t="s">
        <v>39</v>
      </c>
      <c r="T9" s="34" t="s">
        <v>40</v>
      </c>
      <c r="U9" s="33" t="s">
        <v>39</v>
      </c>
      <c r="V9" s="34" t="s">
        <v>40</v>
      </c>
      <c r="W9" s="33" t="s">
        <v>39</v>
      </c>
      <c r="X9" s="34" t="s">
        <v>40</v>
      </c>
      <c r="Y9" s="33" t="s">
        <v>39</v>
      </c>
      <c r="Z9" s="34" t="s">
        <v>40</v>
      </c>
      <c r="AA9" s="33" t="s">
        <v>39</v>
      </c>
      <c r="AB9" s="34" t="s">
        <v>40</v>
      </c>
      <c r="AC9" s="33" t="s">
        <v>39</v>
      </c>
      <c r="AD9" s="34" t="s">
        <v>40</v>
      </c>
      <c r="AE9" s="33" t="s">
        <v>39</v>
      </c>
      <c r="AF9" s="34" t="s">
        <v>40</v>
      </c>
      <c r="AG9" s="33" t="s">
        <v>39</v>
      </c>
      <c r="AH9" s="34" t="s">
        <v>40</v>
      </c>
      <c r="AI9" s="33" t="s">
        <v>39</v>
      </c>
      <c r="AJ9" s="34" t="s">
        <v>40</v>
      </c>
      <c r="AK9" s="33" t="s">
        <v>39</v>
      </c>
      <c r="AL9" s="34" t="s">
        <v>40</v>
      </c>
      <c r="AM9" s="33" t="s">
        <v>39</v>
      </c>
      <c r="AN9" s="34" t="s">
        <v>40</v>
      </c>
      <c r="AO9" s="33" t="s">
        <v>39</v>
      </c>
      <c r="AP9" s="34" t="s">
        <v>40</v>
      </c>
      <c r="AQ9" s="33" t="s">
        <v>39</v>
      </c>
      <c r="AR9" s="34" t="s">
        <v>40</v>
      </c>
      <c r="AS9" s="33" t="s">
        <v>39</v>
      </c>
      <c r="AT9" s="34" t="s">
        <v>40</v>
      </c>
      <c r="AU9" s="33" t="s">
        <v>39</v>
      </c>
      <c r="AV9" s="34" t="s">
        <v>40</v>
      </c>
      <c r="AW9" s="33" t="s">
        <v>39</v>
      </c>
      <c r="AX9" s="34" t="s">
        <v>40</v>
      </c>
      <c r="AY9" s="33" t="s">
        <v>39</v>
      </c>
      <c r="AZ9" s="34" t="s">
        <v>40</v>
      </c>
      <c r="BA9" s="33" t="s">
        <v>39</v>
      </c>
      <c r="BB9" s="34" t="s">
        <v>40</v>
      </c>
      <c r="BC9" s="33" t="s">
        <v>39</v>
      </c>
      <c r="BD9" s="34" t="s">
        <v>40</v>
      </c>
      <c r="BE9" s="33" t="s">
        <v>39</v>
      </c>
      <c r="BF9" s="34" t="s">
        <v>40</v>
      </c>
      <c r="BG9" s="33" t="s">
        <v>39</v>
      </c>
      <c r="BH9" s="34" t="s">
        <v>40</v>
      </c>
      <c r="BI9" s="33" t="s">
        <v>39</v>
      </c>
      <c r="BJ9" s="34" t="s">
        <v>40</v>
      </c>
      <c r="BK9" s="33" t="s">
        <v>39</v>
      </c>
      <c r="BL9" s="34" t="s">
        <v>40</v>
      </c>
      <c r="BM9" s="33" t="s">
        <v>39</v>
      </c>
      <c r="BN9" s="34" t="s">
        <v>40</v>
      </c>
    </row>
    <row r="10" spans="1:66" s="32" customFormat="1" ht="10.5" customHeight="1" x14ac:dyDescent="0.25">
      <c r="A10" s="35"/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  <c r="R10" s="35">
        <v>17</v>
      </c>
      <c r="S10" s="35">
        <v>18</v>
      </c>
      <c r="T10" s="35">
        <v>19</v>
      </c>
      <c r="U10" s="35">
        <v>20</v>
      </c>
      <c r="V10" s="35">
        <v>21</v>
      </c>
      <c r="W10" s="35">
        <v>22</v>
      </c>
      <c r="X10" s="35">
        <v>23</v>
      </c>
      <c r="Y10" s="35">
        <v>24</v>
      </c>
      <c r="Z10" s="35">
        <v>25</v>
      </c>
      <c r="AA10" s="35">
        <v>26</v>
      </c>
      <c r="AB10" s="35">
        <v>27</v>
      </c>
      <c r="AC10" s="35">
        <v>28</v>
      </c>
      <c r="AD10" s="35">
        <v>29</v>
      </c>
      <c r="AE10" s="35">
        <v>30</v>
      </c>
      <c r="AF10" s="35">
        <v>31</v>
      </c>
      <c r="AG10" s="35">
        <v>32</v>
      </c>
      <c r="AH10" s="35">
        <v>33</v>
      </c>
      <c r="AI10" s="35">
        <v>34</v>
      </c>
      <c r="AJ10" s="35">
        <v>35</v>
      </c>
      <c r="AK10" s="35">
        <v>36</v>
      </c>
      <c r="AL10" s="35">
        <v>37</v>
      </c>
      <c r="AM10" s="35">
        <v>38</v>
      </c>
      <c r="AN10" s="35">
        <v>39</v>
      </c>
      <c r="AO10" s="35">
        <v>40</v>
      </c>
      <c r="AP10" s="35">
        <v>41</v>
      </c>
      <c r="AQ10" s="35">
        <v>42</v>
      </c>
      <c r="AR10" s="35">
        <v>43</v>
      </c>
      <c r="AS10" s="35">
        <v>44</v>
      </c>
      <c r="AT10" s="35">
        <v>45</v>
      </c>
      <c r="AU10" s="35">
        <v>46</v>
      </c>
      <c r="AV10" s="35">
        <v>47</v>
      </c>
      <c r="AW10" s="35">
        <v>48</v>
      </c>
      <c r="AX10" s="35">
        <v>49</v>
      </c>
      <c r="AY10" s="35">
        <v>50</v>
      </c>
      <c r="AZ10" s="35">
        <v>51</v>
      </c>
      <c r="BA10" s="35">
        <v>52</v>
      </c>
      <c r="BB10" s="35">
        <v>53</v>
      </c>
      <c r="BC10" s="35">
        <v>54</v>
      </c>
      <c r="BD10" s="35">
        <v>55</v>
      </c>
      <c r="BE10" s="35">
        <v>56</v>
      </c>
      <c r="BF10" s="35">
        <v>57</v>
      </c>
      <c r="BG10" s="35">
        <v>58</v>
      </c>
      <c r="BH10" s="35">
        <v>59</v>
      </c>
      <c r="BI10" s="35">
        <v>60</v>
      </c>
      <c r="BJ10" s="35">
        <v>61</v>
      </c>
      <c r="BK10" s="35">
        <v>62</v>
      </c>
      <c r="BL10" s="35">
        <v>63</v>
      </c>
      <c r="BM10" s="35">
        <v>64</v>
      </c>
      <c r="BN10" s="35">
        <v>65</v>
      </c>
    </row>
    <row r="11" spans="1:66" s="38" customFormat="1" ht="19.5" customHeight="1" x14ac:dyDescent="0.25">
      <c r="A11" s="36">
        <v>1</v>
      </c>
      <c r="B11" s="41" t="s">
        <v>79</v>
      </c>
      <c r="C11" s="37">
        <f t="shared" ref="C11:C42" si="0">E11+G11-BA11</f>
        <v>527984.50300000003</v>
      </c>
      <c r="D11" s="37">
        <f t="shared" ref="D11:D42" si="1">F11+H11-BB11</f>
        <v>535386.46039999998</v>
      </c>
      <c r="E11" s="37">
        <f t="shared" ref="E11:E42" si="2">I11+K11+M11+AE11+AG11+AK11+AO11+AS11</f>
        <v>527657.73</v>
      </c>
      <c r="F11" s="37">
        <f t="shared" ref="F11:F42" si="3">J11+L11+N11+AF11+AH11+AL11+AP11+AT11</f>
        <v>517190.87300000002</v>
      </c>
      <c r="G11" s="37">
        <f t="shared" ref="G11:G42" si="4">AY11+BC11+BE11+BG11+BI11+BK11+BM11</f>
        <v>63320.272999999986</v>
      </c>
      <c r="H11" s="37">
        <f t="shared" ref="H11:H42" si="5">AZ11+BD11+BF11+BH11+BJ11+BL11+BN11</f>
        <v>81188.924400000004</v>
      </c>
      <c r="I11" s="37">
        <v>116679.93</v>
      </c>
      <c r="J11" s="37">
        <v>116569.82399999999</v>
      </c>
      <c r="K11" s="37">
        <v>0</v>
      </c>
      <c r="L11" s="37">
        <v>0</v>
      </c>
      <c r="M11" s="37">
        <v>334416.3</v>
      </c>
      <c r="N11" s="37">
        <v>328387.652</v>
      </c>
      <c r="O11" s="37">
        <v>7517</v>
      </c>
      <c r="P11" s="37">
        <v>7103.2520000000004</v>
      </c>
      <c r="Q11" s="37">
        <v>66524</v>
      </c>
      <c r="R11" s="37">
        <v>64478.44</v>
      </c>
      <c r="S11" s="37">
        <v>617</v>
      </c>
      <c r="T11" s="37">
        <v>500.58699999999999</v>
      </c>
      <c r="U11" s="37">
        <v>700</v>
      </c>
      <c r="V11" s="37">
        <v>652</v>
      </c>
      <c r="W11" s="37">
        <v>246560</v>
      </c>
      <c r="X11" s="37">
        <v>244214.33100000001</v>
      </c>
      <c r="Y11" s="37">
        <v>244660</v>
      </c>
      <c r="Z11" s="37">
        <v>242501.45300000001</v>
      </c>
      <c r="AA11" s="37">
        <v>340</v>
      </c>
      <c r="AB11" s="37">
        <v>333.1</v>
      </c>
      <c r="AC11" s="37">
        <v>10936.3</v>
      </c>
      <c r="AD11" s="37">
        <v>9957.9419999999991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4240</v>
      </c>
      <c r="AP11" s="37">
        <v>3127</v>
      </c>
      <c r="AQ11" s="37">
        <f t="shared" ref="AQ11:AQ42" si="6">AS11+AU11-BA11</f>
        <v>9328</v>
      </c>
      <c r="AR11" s="37">
        <f t="shared" ref="AR11:AR42" si="7">AT11+AV11-BB11</f>
        <v>6113.0599999999977</v>
      </c>
      <c r="AS11" s="37">
        <v>72321.5</v>
      </c>
      <c r="AT11" s="37">
        <v>69106.396999999997</v>
      </c>
      <c r="AU11" s="37">
        <v>0</v>
      </c>
      <c r="AV11" s="37">
        <v>0</v>
      </c>
      <c r="AW11" s="37">
        <v>71993.5</v>
      </c>
      <c r="AX11" s="37">
        <v>68783.096999999994</v>
      </c>
      <c r="AY11" s="37">
        <v>0</v>
      </c>
      <c r="AZ11" s="37">
        <v>0</v>
      </c>
      <c r="BA11" s="37">
        <v>62993.5</v>
      </c>
      <c r="BB11" s="37">
        <v>62993.337</v>
      </c>
      <c r="BC11" s="37">
        <v>411599.92300000001</v>
      </c>
      <c r="BD11" s="37">
        <v>66201.895000000004</v>
      </c>
      <c r="BE11" s="37">
        <v>35281.35</v>
      </c>
      <c r="BF11" s="37">
        <v>21972</v>
      </c>
      <c r="BG11" s="37">
        <v>0</v>
      </c>
      <c r="BH11" s="37">
        <v>0</v>
      </c>
      <c r="BI11" s="37">
        <v>0</v>
      </c>
      <c r="BJ11" s="37">
        <v>0</v>
      </c>
      <c r="BK11" s="37">
        <v>-383561</v>
      </c>
      <c r="BL11" s="37">
        <v>-6984.9705999999996</v>
      </c>
      <c r="BM11" s="37">
        <v>0</v>
      </c>
      <c r="BN11" s="37">
        <v>0</v>
      </c>
    </row>
    <row r="12" spans="1:66" s="38" customFormat="1" ht="18.75" customHeight="1" x14ac:dyDescent="0.25">
      <c r="A12" s="36">
        <v>2</v>
      </c>
      <c r="B12" s="41" t="s">
        <v>80</v>
      </c>
      <c r="C12" s="37">
        <f t="shared" si="0"/>
        <v>631600.40690000006</v>
      </c>
      <c r="D12" s="37">
        <f t="shared" si="1"/>
        <v>488659.72039999999</v>
      </c>
      <c r="E12" s="37">
        <f t="shared" si="2"/>
        <v>492120.2</v>
      </c>
      <c r="F12" s="37">
        <f t="shared" si="3"/>
        <v>337826.47149999999</v>
      </c>
      <c r="G12" s="37">
        <f t="shared" si="4"/>
        <v>325904.20689999999</v>
      </c>
      <c r="H12" s="37">
        <f t="shared" si="5"/>
        <v>251202.9105</v>
      </c>
      <c r="I12" s="37">
        <v>134235.4</v>
      </c>
      <c r="J12" s="37">
        <v>133015.84</v>
      </c>
      <c r="K12" s="37">
        <v>0</v>
      </c>
      <c r="L12" s="37">
        <v>0</v>
      </c>
      <c r="M12" s="37">
        <v>133418.4</v>
      </c>
      <c r="N12" s="37">
        <v>71153.445900000006</v>
      </c>
      <c r="O12" s="37">
        <v>11000</v>
      </c>
      <c r="P12" s="37">
        <v>6711.7003000000004</v>
      </c>
      <c r="Q12" s="37">
        <v>16606.3</v>
      </c>
      <c r="R12" s="37">
        <v>4629.8029999999999</v>
      </c>
      <c r="S12" s="37">
        <v>2000</v>
      </c>
      <c r="T12" s="37">
        <v>1180.0350000000001</v>
      </c>
      <c r="U12" s="37">
        <v>1000</v>
      </c>
      <c r="V12" s="37">
        <v>282</v>
      </c>
      <c r="W12" s="37">
        <v>29500</v>
      </c>
      <c r="X12" s="37">
        <v>14830.19</v>
      </c>
      <c r="Y12" s="37">
        <v>26000</v>
      </c>
      <c r="Z12" s="37">
        <v>14147.84</v>
      </c>
      <c r="AA12" s="37">
        <v>5720</v>
      </c>
      <c r="AB12" s="37">
        <v>1494.2</v>
      </c>
      <c r="AC12" s="37">
        <v>60092.1</v>
      </c>
      <c r="AD12" s="37">
        <v>40616.517599999999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25000</v>
      </c>
      <c r="AL12" s="37">
        <v>24968.644</v>
      </c>
      <c r="AM12" s="37">
        <v>0</v>
      </c>
      <c r="AN12" s="37">
        <v>0</v>
      </c>
      <c r="AO12" s="37">
        <v>9842.4</v>
      </c>
      <c r="AP12" s="37">
        <v>8065</v>
      </c>
      <c r="AQ12" s="37">
        <f t="shared" si="6"/>
        <v>3200</v>
      </c>
      <c r="AR12" s="37">
        <f t="shared" si="7"/>
        <v>253.8799999999901</v>
      </c>
      <c r="AS12" s="37">
        <v>189624</v>
      </c>
      <c r="AT12" s="37">
        <v>100623.5416</v>
      </c>
      <c r="AU12" s="37">
        <v>0</v>
      </c>
      <c r="AV12" s="37">
        <v>0</v>
      </c>
      <c r="AW12" s="37">
        <v>186424</v>
      </c>
      <c r="AX12" s="37">
        <v>100369.66160000001</v>
      </c>
      <c r="AY12" s="37">
        <v>0</v>
      </c>
      <c r="AZ12" s="37">
        <v>0</v>
      </c>
      <c r="BA12" s="37">
        <v>186424</v>
      </c>
      <c r="BB12" s="37">
        <v>100369.66160000001</v>
      </c>
      <c r="BC12" s="37">
        <v>288804.17</v>
      </c>
      <c r="BD12" s="37">
        <v>229829.8155</v>
      </c>
      <c r="BE12" s="37">
        <v>37100.036899999999</v>
      </c>
      <c r="BF12" s="37">
        <v>30456.188300000002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-9083.0933000000005</v>
      </c>
      <c r="BM12" s="37">
        <v>0</v>
      </c>
      <c r="BN12" s="37">
        <v>0</v>
      </c>
    </row>
    <row r="13" spans="1:66" ht="16.5" customHeight="1" x14ac:dyDescent="0.3">
      <c r="A13" s="36">
        <v>3</v>
      </c>
      <c r="B13" s="41" t="s">
        <v>81</v>
      </c>
      <c r="C13" s="37">
        <f t="shared" si="0"/>
        <v>88734.169399999999</v>
      </c>
      <c r="D13" s="37">
        <f t="shared" si="1"/>
        <v>75669.980299999996</v>
      </c>
      <c r="E13" s="37">
        <f t="shared" si="2"/>
        <v>81286.600000000006</v>
      </c>
      <c r="F13" s="37">
        <f t="shared" si="3"/>
        <v>68222.450899999996</v>
      </c>
      <c r="G13" s="37">
        <f t="shared" si="4"/>
        <v>21051.169399999999</v>
      </c>
      <c r="H13" s="37">
        <f t="shared" si="5"/>
        <v>15110.876</v>
      </c>
      <c r="I13" s="37">
        <v>30116</v>
      </c>
      <c r="J13" s="37">
        <v>28038.109</v>
      </c>
      <c r="K13" s="37">
        <v>0</v>
      </c>
      <c r="L13" s="37">
        <v>0</v>
      </c>
      <c r="M13" s="37">
        <v>35260</v>
      </c>
      <c r="N13" s="37">
        <v>30218.995299999999</v>
      </c>
      <c r="O13" s="37">
        <v>3000</v>
      </c>
      <c r="P13" s="37">
        <v>2752.8442</v>
      </c>
      <c r="Q13" s="37">
        <v>1700</v>
      </c>
      <c r="R13" s="37">
        <v>1699.9992999999999</v>
      </c>
      <c r="S13" s="37">
        <v>100</v>
      </c>
      <c r="T13" s="37">
        <v>92.611800000000002</v>
      </c>
      <c r="U13" s="37">
        <v>200</v>
      </c>
      <c r="V13" s="37">
        <v>152</v>
      </c>
      <c r="W13" s="37">
        <v>22810</v>
      </c>
      <c r="X13" s="37">
        <v>18541.439999999999</v>
      </c>
      <c r="Y13" s="37">
        <v>22410</v>
      </c>
      <c r="Z13" s="37">
        <v>18444</v>
      </c>
      <c r="AA13" s="37">
        <v>2700</v>
      </c>
      <c r="AB13" s="37">
        <v>2700</v>
      </c>
      <c r="AC13" s="37">
        <v>4700</v>
      </c>
      <c r="AD13" s="37">
        <v>4252.1000000000004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300</v>
      </c>
      <c r="AL13" s="37">
        <v>300</v>
      </c>
      <c r="AM13" s="37">
        <v>0</v>
      </c>
      <c r="AN13" s="37">
        <v>0</v>
      </c>
      <c r="AO13" s="37">
        <v>2002</v>
      </c>
      <c r="AP13" s="37">
        <v>2002</v>
      </c>
      <c r="AQ13" s="37">
        <f t="shared" si="6"/>
        <v>5</v>
      </c>
      <c r="AR13" s="37">
        <f t="shared" si="7"/>
        <v>0</v>
      </c>
      <c r="AS13" s="37">
        <v>13608.6</v>
      </c>
      <c r="AT13" s="37">
        <v>7663.3465999999999</v>
      </c>
      <c r="AU13" s="37">
        <v>0</v>
      </c>
      <c r="AV13" s="37">
        <v>0</v>
      </c>
      <c r="AW13" s="37">
        <v>13608.6</v>
      </c>
      <c r="AX13" s="37">
        <v>7663.3465999999999</v>
      </c>
      <c r="AY13" s="37">
        <v>0</v>
      </c>
      <c r="AZ13" s="37">
        <v>0</v>
      </c>
      <c r="BA13" s="37">
        <v>13603.6</v>
      </c>
      <c r="BB13" s="37">
        <v>7663.3465999999999</v>
      </c>
      <c r="BC13" s="37">
        <v>16571.169399999999</v>
      </c>
      <c r="BD13" s="37">
        <v>11412.54</v>
      </c>
      <c r="BE13" s="37">
        <v>4480</v>
      </c>
      <c r="BF13" s="37">
        <v>3790.5419999999999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-92.206000000000003</v>
      </c>
      <c r="BM13" s="37">
        <v>0</v>
      </c>
      <c r="BN13" s="37">
        <v>0</v>
      </c>
    </row>
    <row r="14" spans="1:66" ht="16.5" customHeight="1" x14ac:dyDescent="0.3">
      <c r="A14" s="36">
        <v>4</v>
      </c>
      <c r="B14" s="41" t="s">
        <v>82</v>
      </c>
      <c r="C14" s="37">
        <f t="shared" si="0"/>
        <v>29153.589500000002</v>
      </c>
      <c r="D14" s="37">
        <f t="shared" si="1"/>
        <v>27019.729200000002</v>
      </c>
      <c r="E14" s="37">
        <f t="shared" si="2"/>
        <v>19153.800000000003</v>
      </c>
      <c r="F14" s="37">
        <f t="shared" si="3"/>
        <v>17906.489699999998</v>
      </c>
      <c r="G14" s="37">
        <f t="shared" si="4"/>
        <v>14447.1895</v>
      </c>
      <c r="H14" s="37">
        <f t="shared" si="5"/>
        <v>12842.15</v>
      </c>
      <c r="I14" s="37">
        <v>12216.7</v>
      </c>
      <c r="J14" s="37">
        <v>11958.210999999999</v>
      </c>
      <c r="K14" s="37">
        <v>0</v>
      </c>
      <c r="L14" s="37">
        <v>0</v>
      </c>
      <c r="M14" s="37">
        <v>2439.6999999999998</v>
      </c>
      <c r="N14" s="37">
        <v>2193.3681999999999</v>
      </c>
      <c r="O14" s="37">
        <v>1568.1</v>
      </c>
      <c r="P14" s="37">
        <v>1468.0462</v>
      </c>
      <c r="Q14" s="37">
        <v>250.4</v>
      </c>
      <c r="R14" s="37">
        <v>250</v>
      </c>
      <c r="S14" s="37">
        <v>10.199999999999999</v>
      </c>
      <c r="T14" s="37">
        <v>10.177</v>
      </c>
      <c r="U14" s="37">
        <v>0</v>
      </c>
      <c r="V14" s="37">
        <v>0</v>
      </c>
      <c r="W14" s="37">
        <v>140</v>
      </c>
      <c r="X14" s="37">
        <v>140</v>
      </c>
      <c r="Y14" s="37">
        <v>140</v>
      </c>
      <c r="Z14" s="37">
        <v>140</v>
      </c>
      <c r="AA14" s="37">
        <v>0</v>
      </c>
      <c r="AB14" s="37">
        <v>0</v>
      </c>
      <c r="AC14" s="37">
        <v>330</v>
      </c>
      <c r="AD14" s="37">
        <v>209.4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f t="shared" si="6"/>
        <v>50</v>
      </c>
      <c r="AR14" s="37">
        <f t="shared" si="7"/>
        <v>26</v>
      </c>
      <c r="AS14" s="37">
        <v>4497.3999999999996</v>
      </c>
      <c r="AT14" s="37">
        <v>3754.9105</v>
      </c>
      <c r="AU14" s="37">
        <v>0</v>
      </c>
      <c r="AV14" s="37">
        <v>0</v>
      </c>
      <c r="AW14" s="37">
        <v>4447.3999999999996</v>
      </c>
      <c r="AX14" s="37">
        <v>3728.9105</v>
      </c>
      <c r="AY14" s="37">
        <v>0</v>
      </c>
      <c r="AZ14" s="37">
        <v>0</v>
      </c>
      <c r="BA14" s="37">
        <v>4447.3999999999996</v>
      </c>
      <c r="BB14" s="37">
        <v>3728.9105</v>
      </c>
      <c r="BC14" s="37">
        <v>14447.1895</v>
      </c>
      <c r="BD14" s="37">
        <v>12842.15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</row>
    <row r="15" spans="1:66" s="38" customFormat="1" ht="19.5" customHeight="1" x14ac:dyDescent="0.25">
      <c r="A15" s="36">
        <v>5</v>
      </c>
      <c r="B15" s="41" t="s">
        <v>83</v>
      </c>
      <c r="C15" s="37">
        <f t="shared" si="0"/>
        <v>24101.036999999997</v>
      </c>
      <c r="D15" s="37">
        <f t="shared" si="1"/>
        <v>20608.898999999998</v>
      </c>
      <c r="E15" s="37">
        <f t="shared" si="2"/>
        <v>14209.236499999999</v>
      </c>
      <c r="F15" s="37">
        <f t="shared" si="3"/>
        <v>10717.0985</v>
      </c>
      <c r="G15" s="37">
        <f t="shared" si="4"/>
        <v>12291.800499999999</v>
      </c>
      <c r="H15" s="37">
        <f t="shared" si="5"/>
        <v>10293.56</v>
      </c>
      <c r="I15" s="37">
        <v>10150</v>
      </c>
      <c r="J15" s="37">
        <v>9287.6380000000008</v>
      </c>
      <c r="K15" s="37">
        <v>0</v>
      </c>
      <c r="L15" s="37">
        <v>0</v>
      </c>
      <c r="M15" s="37">
        <v>1230</v>
      </c>
      <c r="N15" s="37">
        <v>767.70100000000002</v>
      </c>
      <c r="O15" s="37">
        <v>420</v>
      </c>
      <c r="P15" s="37">
        <v>313.50099999999998</v>
      </c>
      <c r="Q15" s="37">
        <v>60</v>
      </c>
      <c r="R15" s="37">
        <v>0</v>
      </c>
      <c r="S15" s="37">
        <v>0</v>
      </c>
      <c r="T15" s="37">
        <v>0</v>
      </c>
      <c r="U15" s="37">
        <v>40</v>
      </c>
      <c r="V15" s="37">
        <v>0</v>
      </c>
      <c r="W15" s="37">
        <v>530</v>
      </c>
      <c r="X15" s="37">
        <v>303</v>
      </c>
      <c r="Y15" s="37">
        <v>270</v>
      </c>
      <c r="Z15" s="37">
        <v>270</v>
      </c>
      <c r="AA15" s="37">
        <v>0</v>
      </c>
      <c r="AB15" s="37">
        <v>0</v>
      </c>
      <c r="AC15" s="37">
        <v>180</v>
      </c>
      <c r="AD15" s="37">
        <v>151.19999999999999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300</v>
      </c>
      <c r="AP15" s="37">
        <v>260</v>
      </c>
      <c r="AQ15" s="37">
        <f t="shared" si="6"/>
        <v>129.23649999999998</v>
      </c>
      <c r="AR15" s="37">
        <f t="shared" si="7"/>
        <v>0</v>
      </c>
      <c r="AS15" s="37">
        <v>2529.2365</v>
      </c>
      <c r="AT15" s="37">
        <v>401.7595</v>
      </c>
      <c r="AU15" s="37">
        <v>0</v>
      </c>
      <c r="AV15" s="37">
        <v>0</v>
      </c>
      <c r="AW15" s="37">
        <v>2529.2365</v>
      </c>
      <c r="AX15" s="37">
        <v>401.7595</v>
      </c>
      <c r="AY15" s="37">
        <v>0</v>
      </c>
      <c r="AZ15" s="37">
        <v>0</v>
      </c>
      <c r="BA15" s="37">
        <v>2400</v>
      </c>
      <c r="BB15" s="37">
        <v>401.7595</v>
      </c>
      <c r="BC15" s="37">
        <v>11991.800499999999</v>
      </c>
      <c r="BD15" s="37">
        <v>10063.56</v>
      </c>
      <c r="BE15" s="37">
        <v>300</v>
      </c>
      <c r="BF15" s="37">
        <v>230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</row>
    <row r="16" spans="1:66" ht="16.5" customHeight="1" x14ac:dyDescent="0.3">
      <c r="A16" s="36">
        <v>6</v>
      </c>
      <c r="B16" s="41" t="s">
        <v>84</v>
      </c>
      <c r="C16" s="37">
        <f t="shared" si="0"/>
        <v>69225.699099999998</v>
      </c>
      <c r="D16" s="37">
        <f t="shared" si="1"/>
        <v>39064.093899999993</v>
      </c>
      <c r="E16" s="37">
        <f t="shared" si="2"/>
        <v>34218.300000000003</v>
      </c>
      <c r="F16" s="37">
        <f t="shared" si="3"/>
        <v>33069.413799999995</v>
      </c>
      <c r="G16" s="37">
        <f t="shared" si="4"/>
        <v>45057.399100000002</v>
      </c>
      <c r="H16" s="37">
        <f t="shared" si="5"/>
        <v>15430.380999999999</v>
      </c>
      <c r="I16" s="37">
        <v>17896.3</v>
      </c>
      <c r="J16" s="37">
        <v>17890.330999999998</v>
      </c>
      <c r="K16" s="37">
        <v>0</v>
      </c>
      <c r="L16" s="37">
        <v>0</v>
      </c>
      <c r="M16" s="37">
        <v>4323.3</v>
      </c>
      <c r="N16" s="37">
        <v>3911.6419000000001</v>
      </c>
      <c r="O16" s="37">
        <v>1100</v>
      </c>
      <c r="P16" s="37">
        <v>1073.3919000000001</v>
      </c>
      <c r="Q16" s="37">
        <v>650</v>
      </c>
      <c r="R16" s="37">
        <v>610.68499999999995</v>
      </c>
      <c r="S16" s="37">
        <v>200</v>
      </c>
      <c r="T16" s="37">
        <v>167.77099999999999</v>
      </c>
      <c r="U16" s="37">
        <v>0</v>
      </c>
      <c r="V16" s="37">
        <v>0</v>
      </c>
      <c r="W16" s="37">
        <v>650</v>
      </c>
      <c r="X16" s="37">
        <v>575.20000000000005</v>
      </c>
      <c r="Y16" s="37">
        <v>400</v>
      </c>
      <c r="Z16" s="37">
        <v>384.1</v>
      </c>
      <c r="AA16" s="37">
        <v>169</v>
      </c>
      <c r="AB16" s="37">
        <v>161</v>
      </c>
      <c r="AC16" s="37">
        <v>1524.3</v>
      </c>
      <c r="AD16" s="37">
        <v>1318.5940000000001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555</v>
      </c>
      <c r="AP16" s="37">
        <v>535</v>
      </c>
      <c r="AQ16" s="37">
        <f t="shared" si="6"/>
        <v>1393.7000000000007</v>
      </c>
      <c r="AR16" s="37">
        <f t="shared" si="7"/>
        <v>1296.7399999999998</v>
      </c>
      <c r="AS16" s="37">
        <v>11443.7</v>
      </c>
      <c r="AT16" s="37">
        <v>10732.4409</v>
      </c>
      <c r="AU16" s="37">
        <v>0</v>
      </c>
      <c r="AV16" s="37">
        <v>0</v>
      </c>
      <c r="AW16" s="37">
        <v>11393.7</v>
      </c>
      <c r="AX16" s="37">
        <v>10732.4409</v>
      </c>
      <c r="AY16" s="37">
        <v>0</v>
      </c>
      <c r="AZ16" s="37">
        <v>0</v>
      </c>
      <c r="BA16" s="37">
        <v>10050</v>
      </c>
      <c r="BB16" s="37">
        <v>9435.7008999999998</v>
      </c>
      <c r="BC16" s="37">
        <v>44597.399100000002</v>
      </c>
      <c r="BD16" s="37">
        <v>15035.380999999999</v>
      </c>
      <c r="BE16" s="37">
        <v>460</v>
      </c>
      <c r="BF16" s="37">
        <v>395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</row>
    <row r="17" spans="1:66" ht="16.5" customHeight="1" x14ac:dyDescent="0.3">
      <c r="A17" s="36">
        <v>7</v>
      </c>
      <c r="B17" s="41" t="s">
        <v>85</v>
      </c>
      <c r="C17" s="37">
        <f t="shared" si="0"/>
        <v>12456.099999999999</v>
      </c>
      <c r="D17" s="37">
        <f t="shared" si="1"/>
        <v>7350.7443000000003</v>
      </c>
      <c r="E17" s="37">
        <f t="shared" si="2"/>
        <v>11238.699999999999</v>
      </c>
      <c r="F17" s="37">
        <f t="shared" si="3"/>
        <v>7576.6773000000003</v>
      </c>
      <c r="G17" s="37">
        <f t="shared" si="4"/>
        <v>1217.4000000000001</v>
      </c>
      <c r="H17" s="37">
        <f t="shared" si="5"/>
        <v>-225.93299999999999</v>
      </c>
      <c r="I17" s="37">
        <v>7910</v>
      </c>
      <c r="J17" s="37">
        <v>7284.5226000000002</v>
      </c>
      <c r="K17" s="37">
        <v>0</v>
      </c>
      <c r="L17" s="37">
        <v>0</v>
      </c>
      <c r="M17" s="37">
        <v>2503.3000000000002</v>
      </c>
      <c r="N17" s="37">
        <v>292.15469999999999</v>
      </c>
      <c r="O17" s="37">
        <v>200</v>
      </c>
      <c r="P17" s="37">
        <v>19.154699999999998</v>
      </c>
      <c r="Q17" s="37">
        <v>180</v>
      </c>
      <c r="R17" s="37">
        <v>0</v>
      </c>
      <c r="S17" s="37">
        <v>0</v>
      </c>
      <c r="T17" s="37">
        <v>0</v>
      </c>
      <c r="U17" s="37">
        <v>100</v>
      </c>
      <c r="V17" s="37">
        <v>0</v>
      </c>
      <c r="W17" s="37">
        <f>1393.302+280+186.92+186.92-23.842</f>
        <v>2023.3</v>
      </c>
      <c r="X17" s="37">
        <v>195</v>
      </c>
      <c r="Y17" s="37">
        <v>1580.2190000000001</v>
      </c>
      <c r="Z17" s="37">
        <v>0</v>
      </c>
      <c r="AA17" s="37">
        <v>0</v>
      </c>
      <c r="AB17" s="37">
        <v>0</v>
      </c>
      <c r="AC17" s="37">
        <v>350</v>
      </c>
      <c r="AD17" s="37">
        <v>78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120</v>
      </c>
      <c r="AP17" s="37">
        <v>0</v>
      </c>
      <c r="AQ17" s="37">
        <f t="shared" si="6"/>
        <v>705.4</v>
      </c>
      <c r="AR17" s="37">
        <f t="shared" si="7"/>
        <v>0</v>
      </c>
      <c r="AS17" s="37">
        <v>705.4</v>
      </c>
      <c r="AT17" s="37">
        <v>0</v>
      </c>
      <c r="AU17" s="37">
        <v>0</v>
      </c>
      <c r="AV17" s="37">
        <v>0</v>
      </c>
      <c r="AW17" s="37">
        <v>689.5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914.6</v>
      </c>
      <c r="BD17" s="37">
        <v>0</v>
      </c>
      <c r="BE17" s="37">
        <v>302.8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-225.93299999999999</v>
      </c>
      <c r="BM17" s="37">
        <v>0</v>
      </c>
      <c r="BN17" s="37">
        <v>0</v>
      </c>
    </row>
    <row r="18" spans="1:66" ht="16.5" customHeight="1" x14ac:dyDescent="0.3">
      <c r="A18" s="36">
        <v>8</v>
      </c>
      <c r="B18" s="41" t="s">
        <v>86</v>
      </c>
      <c r="C18" s="37">
        <f t="shared" si="0"/>
        <v>95442.554399999994</v>
      </c>
      <c r="D18" s="37">
        <f t="shared" si="1"/>
        <v>68602.027000000002</v>
      </c>
      <c r="E18" s="37">
        <f t="shared" si="2"/>
        <v>38808.5</v>
      </c>
      <c r="F18" s="37">
        <f t="shared" si="3"/>
        <v>36560.8246</v>
      </c>
      <c r="G18" s="37">
        <f t="shared" si="4"/>
        <v>66772.554399999994</v>
      </c>
      <c r="H18" s="37">
        <f t="shared" si="5"/>
        <v>42112.067799999997</v>
      </c>
      <c r="I18" s="37">
        <v>22400</v>
      </c>
      <c r="J18" s="37">
        <v>22336.899000000001</v>
      </c>
      <c r="K18" s="37">
        <v>0</v>
      </c>
      <c r="L18" s="37">
        <v>0</v>
      </c>
      <c r="M18" s="37">
        <v>4970</v>
      </c>
      <c r="N18" s="37">
        <v>3408.0601999999999</v>
      </c>
      <c r="O18" s="37">
        <v>800</v>
      </c>
      <c r="P18" s="37">
        <v>771.46019999999999</v>
      </c>
      <c r="Q18" s="37">
        <v>120</v>
      </c>
      <c r="R18" s="37">
        <v>0</v>
      </c>
      <c r="S18" s="37">
        <v>400</v>
      </c>
      <c r="T18" s="37">
        <v>234</v>
      </c>
      <c r="U18" s="37">
        <v>200</v>
      </c>
      <c r="V18" s="37">
        <v>69</v>
      </c>
      <c r="W18" s="37">
        <v>2450</v>
      </c>
      <c r="X18" s="37">
        <v>1890.9</v>
      </c>
      <c r="Y18" s="37">
        <v>2200</v>
      </c>
      <c r="Z18" s="37">
        <v>1848</v>
      </c>
      <c r="AA18" s="37">
        <v>0</v>
      </c>
      <c r="AB18" s="37">
        <v>0</v>
      </c>
      <c r="AC18" s="37">
        <v>900</v>
      </c>
      <c r="AD18" s="37">
        <v>442.7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1200</v>
      </c>
      <c r="AP18" s="37">
        <v>675</v>
      </c>
      <c r="AQ18" s="37">
        <f t="shared" si="6"/>
        <v>100</v>
      </c>
      <c r="AR18" s="37">
        <f t="shared" si="7"/>
        <v>70</v>
      </c>
      <c r="AS18" s="37">
        <v>10238.5</v>
      </c>
      <c r="AT18" s="37">
        <v>10140.865400000001</v>
      </c>
      <c r="AU18" s="37">
        <v>0</v>
      </c>
      <c r="AV18" s="37">
        <v>0</v>
      </c>
      <c r="AW18" s="37">
        <v>10138.5</v>
      </c>
      <c r="AX18" s="37">
        <v>10070.865400000001</v>
      </c>
      <c r="AY18" s="37">
        <v>0</v>
      </c>
      <c r="AZ18" s="37">
        <v>0</v>
      </c>
      <c r="BA18" s="37">
        <v>10138.5</v>
      </c>
      <c r="BB18" s="37">
        <v>10070.865400000001</v>
      </c>
      <c r="BC18" s="37">
        <v>66272.554399999994</v>
      </c>
      <c r="BD18" s="37">
        <v>42516.175999999999</v>
      </c>
      <c r="BE18" s="37">
        <v>500</v>
      </c>
      <c r="BF18" s="37">
        <v>210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-614.10820000000001</v>
      </c>
      <c r="BM18" s="37">
        <v>0</v>
      </c>
      <c r="BN18" s="37">
        <v>0</v>
      </c>
    </row>
    <row r="19" spans="1:66" ht="16.5" customHeight="1" x14ac:dyDescent="0.3">
      <c r="A19" s="36">
        <v>9</v>
      </c>
      <c r="B19" s="41" t="s">
        <v>87</v>
      </c>
      <c r="C19" s="37">
        <f t="shared" si="0"/>
        <v>50411.0291</v>
      </c>
      <c r="D19" s="37">
        <f t="shared" si="1"/>
        <v>48856.850599999991</v>
      </c>
      <c r="E19" s="37">
        <f t="shared" si="2"/>
        <v>49761.5</v>
      </c>
      <c r="F19" s="37">
        <f t="shared" si="3"/>
        <v>48207.321499999991</v>
      </c>
      <c r="G19" s="37">
        <f t="shared" si="4"/>
        <v>5849.5290999999997</v>
      </c>
      <c r="H19" s="37">
        <f t="shared" si="5"/>
        <v>4729.5406000000003</v>
      </c>
      <c r="I19" s="37">
        <v>22468</v>
      </c>
      <c r="J19" s="37">
        <v>22454.687999999998</v>
      </c>
      <c r="K19" s="37">
        <v>0</v>
      </c>
      <c r="L19" s="37">
        <v>0</v>
      </c>
      <c r="M19" s="37">
        <v>15181</v>
      </c>
      <c r="N19" s="37">
        <v>14831.072</v>
      </c>
      <c r="O19" s="37">
        <v>2150</v>
      </c>
      <c r="P19" s="37">
        <v>2122.7869999999998</v>
      </c>
      <c r="Q19" s="37">
        <v>0</v>
      </c>
      <c r="R19" s="37">
        <v>0</v>
      </c>
      <c r="S19" s="37">
        <v>260</v>
      </c>
      <c r="T19" s="37">
        <v>252.018</v>
      </c>
      <c r="U19" s="37">
        <v>150</v>
      </c>
      <c r="V19" s="37">
        <v>145</v>
      </c>
      <c r="W19" s="37">
        <v>8123</v>
      </c>
      <c r="X19" s="37">
        <v>7984.6170000000002</v>
      </c>
      <c r="Y19" s="37">
        <v>7940</v>
      </c>
      <c r="Z19" s="37">
        <v>7802.817</v>
      </c>
      <c r="AA19" s="37">
        <v>740</v>
      </c>
      <c r="AB19" s="37">
        <v>739.3</v>
      </c>
      <c r="AC19" s="37">
        <v>3758</v>
      </c>
      <c r="AD19" s="37">
        <v>3587.35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465</v>
      </c>
      <c r="AL19" s="37">
        <v>465</v>
      </c>
      <c r="AM19" s="37">
        <v>465</v>
      </c>
      <c r="AN19" s="37">
        <v>465</v>
      </c>
      <c r="AO19" s="37">
        <v>850</v>
      </c>
      <c r="AP19" s="37">
        <v>790</v>
      </c>
      <c r="AQ19" s="37">
        <f t="shared" si="6"/>
        <v>5597.5</v>
      </c>
      <c r="AR19" s="37">
        <f t="shared" si="7"/>
        <v>5586.5499999999993</v>
      </c>
      <c r="AS19" s="37">
        <v>10797.5</v>
      </c>
      <c r="AT19" s="37">
        <v>9666.5614999999998</v>
      </c>
      <c r="AU19" s="37">
        <v>0</v>
      </c>
      <c r="AV19" s="37">
        <v>0</v>
      </c>
      <c r="AW19" s="37">
        <v>10665.5</v>
      </c>
      <c r="AX19" s="37">
        <v>9535.0614999999998</v>
      </c>
      <c r="AY19" s="37">
        <v>0</v>
      </c>
      <c r="AZ19" s="37">
        <v>0</v>
      </c>
      <c r="BA19" s="37">
        <v>5200</v>
      </c>
      <c r="BB19" s="37">
        <v>4080.0115000000001</v>
      </c>
      <c r="BC19" s="37">
        <v>5015.8</v>
      </c>
      <c r="BD19" s="37">
        <v>3942.2476000000001</v>
      </c>
      <c r="BE19" s="37">
        <v>833.72910000000002</v>
      </c>
      <c r="BF19" s="37">
        <v>833.7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-46.406999999999996</v>
      </c>
      <c r="BM19" s="37">
        <v>0</v>
      </c>
      <c r="BN19" s="37">
        <v>0</v>
      </c>
    </row>
    <row r="20" spans="1:66" ht="16.5" customHeight="1" x14ac:dyDescent="0.3">
      <c r="A20" s="36">
        <v>10</v>
      </c>
      <c r="B20" s="41" t="s">
        <v>88</v>
      </c>
      <c r="C20" s="37">
        <f t="shared" si="0"/>
        <v>35644.336800000005</v>
      </c>
      <c r="D20" s="37">
        <f t="shared" si="1"/>
        <v>27563.873200000002</v>
      </c>
      <c r="E20" s="37">
        <f t="shared" si="2"/>
        <v>17670.2</v>
      </c>
      <c r="F20" s="37">
        <f t="shared" si="3"/>
        <v>16065.5164</v>
      </c>
      <c r="G20" s="37">
        <f t="shared" si="4"/>
        <v>21508.1368</v>
      </c>
      <c r="H20" s="37">
        <f t="shared" si="5"/>
        <v>14655.880999999999</v>
      </c>
      <c r="I20" s="37">
        <v>9750</v>
      </c>
      <c r="J20" s="37">
        <v>9688.2039999999997</v>
      </c>
      <c r="K20" s="37">
        <v>0</v>
      </c>
      <c r="L20" s="37">
        <v>0</v>
      </c>
      <c r="M20" s="37">
        <v>3966.2</v>
      </c>
      <c r="N20" s="37">
        <v>3008.7882</v>
      </c>
      <c r="O20" s="37">
        <v>360</v>
      </c>
      <c r="P20" s="37">
        <v>205.87819999999999</v>
      </c>
      <c r="Q20" s="37">
        <v>278.3</v>
      </c>
      <c r="R20" s="37">
        <v>0</v>
      </c>
      <c r="S20" s="37">
        <v>100</v>
      </c>
      <c r="T20" s="37">
        <v>66</v>
      </c>
      <c r="U20" s="37">
        <v>0</v>
      </c>
      <c r="V20" s="37">
        <v>0</v>
      </c>
      <c r="W20" s="37">
        <v>450</v>
      </c>
      <c r="X20" s="37">
        <v>137.5</v>
      </c>
      <c r="Y20" s="37">
        <v>350</v>
      </c>
      <c r="Z20" s="37">
        <v>130</v>
      </c>
      <c r="AA20" s="37">
        <v>200</v>
      </c>
      <c r="AB20" s="37">
        <v>182</v>
      </c>
      <c r="AC20" s="37">
        <v>2577.9</v>
      </c>
      <c r="AD20" s="37">
        <v>2417.41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320</v>
      </c>
      <c r="AP20" s="37">
        <v>190</v>
      </c>
      <c r="AQ20" s="37">
        <f t="shared" si="6"/>
        <v>100</v>
      </c>
      <c r="AR20" s="37">
        <f t="shared" si="7"/>
        <v>21</v>
      </c>
      <c r="AS20" s="37">
        <v>3634</v>
      </c>
      <c r="AT20" s="37">
        <v>3178.5241999999998</v>
      </c>
      <c r="AU20" s="37">
        <v>0</v>
      </c>
      <c r="AV20" s="37">
        <v>0</v>
      </c>
      <c r="AW20" s="37">
        <v>3534</v>
      </c>
      <c r="AX20" s="37">
        <v>3157.5241999999998</v>
      </c>
      <c r="AY20" s="37">
        <v>0</v>
      </c>
      <c r="AZ20" s="37">
        <v>0</v>
      </c>
      <c r="BA20" s="37">
        <v>3534</v>
      </c>
      <c r="BB20" s="37">
        <v>3157.5241999999998</v>
      </c>
      <c r="BC20" s="37">
        <v>21508.080000000002</v>
      </c>
      <c r="BD20" s="37">
        <v>14655.880999999999</v>
      </c>
      <c r="BE20" s="37">
        <v>5.6800000000000003E-2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</row>
    <row r="21" spans="1:66" ht="16.5" customHeight="1" x14ac:dyDescent="0.3">
      <c r="A21" s="36">
        <v>11</v>
      </c>
      <c r="B21" s="41" t="s">
        <v>89</v>
      </c>
      <c r="C21" s="37">
        <f t="shared" si="0"/>
        <v>8504.4158000000007</v>
      </c>
      <c r="D21" s="37">
        <f t="shared" si="1"/>
        <v>7257.3600000000006</v>
      </c>
      <c r="E21" s="37">
        <f t="shared" si="2"/>
        <v>8109.6</v>
      </c>
      <c r="F21" s="37">
        <f t="shared" si="3"/>
        <v>6885.26</v>
      </c>
      <c r="G21" s="37">
        <f t="shared" si="4"/>
        <v>394.81580000000002</v>
      </c>
      <c r="H21" s="37">
        <f t="shared" si="5"/>
        <v>372.1</v>
      </c>
      <c r="I21" s="37">
        <v>6400</v>
      </c>
      <c r="J21" s="37">
        <v>6396.21</v>
      </c>
      <c r="K21" s="37">
        <v>0</v>
      </c>
      <c r="L21" s="37">
        <v>0</v>
      </c>
      <c r="M21" s="37">
        <v>607</v>
      </c>
      <c r="N21" s="37">
        <v>419.05</v>
      </c>
      <c r="O21" s="37">
        <v>0</v>
      </c>
      <c r="P21" s="37">
        <v>0</v>
      </c>
      <c r="Q21" s="37">
        <v>70</v>
      </c>
      <c r="R21" s="37">
        <v>0</v>
      </c>
      <c r="S21" s="37">
        <v>102</v>
      </c>
      <c r="T21" s="37">
        <v>102</v>
      </c>
      <c r="U21" s="37">
        <v>15</v>
      </c>
      <c r="V21" s="37">
        <v>15</v>
      </c>
      <c r="W21" s="37">
        <v>320</v>
      </c>
      <c r="X21" s="37">
        <v>202.05</v>
      </c>
      <c r="Y21" s="37">
        <v>300</v>
      </c>
      <c r="Z21" s="37">
        <v>195</v>
      </c>
      <c r="AA21" s="37">
        <v>0</v>
      </c>
      <c r="AB21" s="37">
        <v>0</v>
      </c>
      <c r="AC21" s="37">
        <v>100</v>
      </c>
      <c r="AD21" s="37">
        <v>100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200</v>
      </c>
      <c r="AP21" s="37">
        <v>70</v>
      </c>
      <c r="AQ21" s="37">
        <f t="shared" si="6"/>
        <v>902.6</v>
      </c>
      <c r="AR21" s="37">
        <f t="shared" si="7"/>
        <v>0</v>
      </c>
      <c r="AS21" s="37">
        <v>902.6</v>
      </c>
      <c r="AT21" s="37">
        <v>0</v>
      </c>
      <c r="AU21" s="37">
        <v>0</v>
      </c>
      <c r="AV21" s="37">
        <v>0</v>
      </c>
      <c r="AW21" s="37">
        <v>882.6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394.81580000000002</v>
      </c>
      <c r="BD21" s="37">
        <v>372.1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</row>
    <row r="22" spans="1:66" ht="16.5" customHeight="1" x14ac:dyDescent="0.3">
      <c r="A22" s="36">
        <v>12</v>
      </c>
      <c r="B22" s="41" t="s">
        <v>90</v>
      </c>
      <c r="C22" s="37">
        <f t="shared" si="0"/>
        <v>137975.9295</v>
      </c>
      <c r="D22" s="37">
        <f t="shared" si="1"/>
        <v>106622.8444</v>
      </c>
      <c r="E22" s="37">
        <f t="shared" si="2"/>
        <v>96088.5</v>
      </c>
      <c r="F22" s="37">
        <f t="shared" si="3"/>
        <v>83024.661200000002</v>
      </c>
      <c r="G22" s="37">
        <f t="shared" si="4"/>
        <v>63805.12950000001</v>
      </c>
      <c r="H22" s="37">
        <f t="shared" si="5"/>
        <v>44075.684300000001</v>
      </c>
      <c r="I22" s="37">
        <v>31464</v>
      </c>
      <c r="J22" s="37">
        <v>26027.277999999998</v>
      </c>
      <c r="K22" s="37">
        <v>0</v>
      </c>
      <c r="L22" s="37">
        <v>0</v>
      </c>
      <c r="M22" s="37">
        <v>39106.800000000003</v>
      </c>
      <c r="N22" s="37">
        <v>34790.722099999999</v>
      </c>
      <c r="O22" s="37">
        <v>4500</v>
      </c>
      <c r="P22" s="37">
        <v>4252.7954</v>
      </c>
      <c r="Q22" s="37">
        <v>1639.2</v>
      </c>
      <c r="R22" s="37">
        <v>1080</v>
      </c>
      <c r="S22" s="37">
        <v>310</v>
      </c>
      <c r="T22" s="37">
        <v>304.07299999999998</v>
      </c>
      <c r="U22" s="37">
        <v>90</v>
      </c>
      <c r="V22" s="37">
        <v>38</v>
      </c>
      <c r="W22" s="37">
        <v>23183.1</v>
      </c>
      <c r="X22" s="37">
        <v>21946.799999999999</v>
      </c>
      <c r="Y22" s="37">
        <v>22683.1</v>
      </c>
      <c r="Z22" s="37">
        <v>21651</v>
      </c>
      <c r="AA22" s="37">
        <v>3869.5</v>
      </c>
      <c r="AB22" s="37">
        <v>2587.9699999999998</v>
      </c>
      <c r="AC22" s="37">
        <v>4625</v>
      </c>
      <c r="AD22" s="37">
        <v>4382.6836999999996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600</v>
      </c>
      <c r="AL22" s="37">
        <v>0</v>
      </c>
      <c r="AM22" s="37">
        <v>0</v>
      </c>
      <c r="AN22" s="37">
        <v>0</v>
      </c>
      <c r="AO22" s="37">
        <v>2100</v>
      </c>
      <c r="AP22" s="37">
        <v>895</v>
      </c>
      <c r="AQ22" s="37">
        <f t="shared" si="6"/>
        <v>900</v>
      </c>
      <c r="AR22" s="37">
        <f t="shared" si="7"/>
        <v>834.15999999999985</v>
      </c>
      <c r="AS22" s="37">
        <v>22817.7</v>
      </c>
      <c r="AT22" s="37">
        <v>21311.661100000001</v>
      </c>
      <c r="AU22" s="37">
        <v>0</v>
      </c>
      <c r="AV22" s="37">
        <v>0</v>
      </c>
      <c r="AW22" s="37">
        <v>22217.7</v>
      </c>
      <c r="AX22" s="37">
        <v>20767.501100000001</v>
      </c>
      <c r="AY22" s="37">
        <v>0</v>
      </c>
      <c r="AZ22" s="37">
        <v>0</v>
      </c>
      <c r="BA22" s="37">
        <v>21917.7</v>
      </c>
      <c r="BB22" s="37">
        <v>20477.501100000001</v>
      </c>
      <c r="BC22" s="37">
        <v>56105.129500000003</v>
      </c>
      <c r="BD22" s="37">
        <v>37061.053899999999</v>
      </c>
      <c r="BE22" s="37">
        <v>12200</v>
      </c>
      <c r="BF22" s="37">
        <v>11795.4385</v>
      </c>
      <c r="BG22" s="37">
        <v>0</v>
      </c>
      <c r="BH22" s="37">
        <v>0</v>
      </c>
      <c r="BI22" s="37">
        <v>0</v>
      </c>
      <c r="BJ22" s="37">
        <v>0</v>
      </c>
      <c r="BK22" s="37">
        <v>-4500</v>
      </c>
      <c r="BL22" s="37">
        <v>-4780.8081000000002</v>
      </c>
      <c r="BM22" s="37">
        <v>0</v>
      </c>
      <c r="BN22" s="37">
        <v>0</v>
      </c>
    </row>
    <row r="23" spans="1:66" s="38" customFormat="1" ht="19.5" customHeight="1" x14ac:dyDescent="0.25">
      <c r="A23" s="36">
        <v>13</v>
      </c>
      <c r="B23" s="41" t="s">
        <v>91</v>
      </c>
      <c r="C23" s="37">
        <f t="shared" si="0"/>
        <v>174046.29730000001</v>
      </c>
      <c r="D23" s="37">
        <f t="shared" si="1"/>
        <v>172500.1923</v>
      </c>
      <c r="E23" s="37">
        <f t="shared" si="2"/>
        <v>164760.70000000001</v>
      </c>
      <c r="F23" s="37">
        <f t="shared" si="3"/>
        <v>163821.79499999998</v>
      </c>
      <c r="G23" s="37">
        <f t="shared" si="4"/>
        <v>62830.597300000001</v>
      </c>
      <c r="H23" s="37">
        <f t="shared" si="5"/>
        <v>61596.011200000001</v>
      </c>
      <c r="I23" s="37">
        <v>38516</v>
      </c>
      <c r="J23" s="37">
        <v>38515.928</v>
      </c>
      <c r="K23" s="37">
        <v>0</v>
      </c>
      <c r="L23" s="37">
        <v>0</v>
      </c>
      <c r="M23" s="37">
        <v>54078.499000000003</v>
      </c>
      <c r="N23" s="37">
        <v>53823.453099999999</v>
      </c>
      <c r="O23" s="37">
        <v>4539</v>
      </c>
      <c r="P23" s="37">
        <v>4530.0322999999999</v>
      </c>
      <c r="Q23" s="37">
        <v>2940.8</v>
      </c>
      <c r="R23" s="37">
        <v>2934</v>
      </c>
      <c r="S23" s="37">
        <v>278</v>
      </c>
      <c r="T23" s="37">
        <v>277.60000000000002</v>
      </c>
      <c r="U23" s="37">
        <v>0</v>
      </c>
      <c r="V23" s="37">
        <v>0</v>
      </c>
      <c r="W23" s="37">
        <v>8095</v>
      </c>
      <c r="X23" s="37">
        <v>8093.9</v>
      </c>
      <c r="Y23" s="37">
        <v>7585</v>
      </c>
      <c r="Z23" s="37">
        <v>7585</v>
      </c>
      <c r="AA23" s="37">
        <v>11091</v>
      </c>
      <c r="AB23" s="37">
        <v>11090.09</v>
      </c>
      <c r="AC23" s="37">
        <v>26774.699000000001</v>
      </c>
      <c r="AD23" s="37">
        <v>26537.8308</v>
      </c>
      <c r="AE23" s="37">
        <v>0</v>
      </c>
      <c r="AF23" s="37">
        <v>0</v>
      </c>
      <c r="AG23" s="37">
        <v>12759.2</v>
      </c>
      <c r="AH23" s="37">
        <v>12759.2</v>
      </c>
      <c r="AI23" s="37">
        <v>12759.2</v>
      </c>
      <c r="AJ23" s="37">
        <v>12759.2</v>
      </c>
      <c r="AK23" s="37">
        <v>0</v>
      </c>
      <c r="AL23" s="37">
        <v>0</v>
      </c>
      <c r="AM23" s="37">
        <v>0</v>
      </c>
      <c r="AN23" s="37">
        <v>0</v>
      </c>
      <c r="AO23" s="37">
        <v>2685</v>
      </c>
      <c r="AP23" s="37">
        <v>2685</v>
      </c>
      <c r="AQ23" s="37">
        <f t="shared" si="6"/>
        <v>3177.0009999999966</v>
      </c>
      <c r="AR23" s="37">
        <f t="shared" si="7"/>
        <v>3120.6000000000058</v>
      </c>
      <c r="AS23" s="37">
        <v>56722.000999999997</v>
      </c>
      <c r="AT23" s="37">
        <v>56038.213900000002</v>
      </c>
      <c r="AU23" s="37">
        <v>0</v>
      </c>
      <c r="AV23" s="37">
        <v>0</v>
      </c>
      <c r="AW23" s="37">
        <v>56322.000999999997</v>
      </c>
      <c r="AX23" s="37">
        <v>55646.613899999997</v>
      </c>
      <c r="AY23" s="37">
        <v>0</v>
      </c>
      <c r="AZ23" s="37">
        <v>0</v>
      </c>
      <c r="BA23" s="37">
        <v>53545</v>
      </c>
      <c r="BB23" s="37">
        <v>52917.613899999997</v>
      </c>
      <c r="BC23" s="37">
        <v>47329.497300000003</v>
      </c>
      <c r="BD23" s="37">
        <v>45748.506099999999</v>
      </c>
      <c r="BE23" s="37">
        <v>31930</v>
      </c>
      <c r="BF23" s="37">
        <v>31859.685099999999</v>
      </c>
      <c r="BG23" s="37">
        <v>0</v>
      </c>
      <c r="BH23" s="37">
        <v>0</v>
      </c>
      <c r="BI23" s="37">
        <v>-13000</v>
      </c>
      <c r="BJ23" s="37">
        <v>-2000</v>
      </c>
      <c r="BK23" s="37">
        <v>-3428.9</v>
      </c>
      <c r="BL23" s="37">
        <v>-14012.18</v>
      </c>
      <c r="BM23" s="37">
        <v>0</v>
      </c>
      <c r="BN23" s="37">
        <v>0</v>
      </c>
    </row>
    <row r="24" spans="1:66" ht="16.5" customHeight="1" x14ac:dyDescent="0.3">
      <c r="A24" s="36">
        <v>14</v>
      </c>
      <c r="B24" s="41" t="s">
        <v>92</v>
      </c>
      <c r="C24" s="37">
        <f t="shared" si="0"/>
        <v>19624.650799999999</v>
      </c>
      <c r="D24" s="37">
        <f t="shared" si="1"/>
        <v>15441.592999999999</v>
      </c>
      <c r="E24" s="37">
        <f t="shared" si="2"/>
        <v>16519.8</v>
      </c>
      <c r="F24" s="37">
        <f t="shared" si="3"/>
        <v>15224.592999999999</v>
      </c>
      <c r="G24" s="37">
        <f t="shared" si="4"/>
        <v>3104.8508000000002</v>
      </c>
      <c r="H24" s="37">
        <f t="shared" si="5"/>
        <v>217</v>
      </c>
      <c r="I24" s="37">
        <v>12800</v>
      </c>
      <c r="J24" s="37">
        <v>12505.623</v>
      </c>
      <c r="K24" s="37">
        <v>0</v>
      </c>
      <c r="L24" s="37">
        <v>0</v>
      </c>
      <c r="M24" s="37">
        <v>2660</v>
      </c>
      <c r="N24" s="37">
        <v>1723.97</v>
      </c>
      <c r="O24" s="37">
        <v>450</v>
      </c>
      <c r="P24" s="37">
        <v>383.536</v>
      </c>
      <c r="Q24" s="37">
        <v>230</v>
      </c>
      <c r="R24" s="37">
        <v>0</v>
      </c>
      <c r="S24" s="37">
        <v>140</v>
      </c>
      <c r="T24" s="37">
        <v>85.433999999999997</v>
      </c>
      <c r="U24" s="37">
        <v>0</v>
      </c>
      <c r="V24" s="37">
        <v>0</v>
      </c>
      <c r="W24" s="37">
        <v>290</v>
      </c>
      <c r="X24" s="37">
        <v>90</v>
      </c>
      <c r="Y24" s="37">
        <v>240</v>
      </c>
      <c r="Z24" s="37">
        <v>60</v>
      </c>
      <c r="AA24" s="37">
        <v>590</v>
      </c>
      <c r="AB24" s="37">
        <v>250</v>
      </c>
      <c r="AC24" s="37">
        <v>300</v>
      </c>
      <c r="AD24" s="37">
        <v>255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f t="shared" si="6"/>
        <v>1059.8</v>
      </c>
      <c r="AR24" s="37">
        <f t="shared" si="7"/>
        <v>995</v>
      </c>
      <c r="AS24" s="37">
        <v>1059.8</v>
      </c>
      <c r="AT24" s="37">
        <v>995</v>
      </c>
      <c r="AU24" s="37">
        <v>0</v>
      </c>
      <c r="AV24" s="37">
        <v>0</v>
      </c>
      <c r="AW24" s="37">
        <v>1049.8</v>
      </c>
      <c r="AX24" s="37">
        <v>992</v>
      </c>
      <c r="AY24" s="37">
        <v>0</v>
      </c>
      <c r="AZ24" s="37">
        <v>0</v>
      </c>
      <c r="BA24" s="37">
        <v>0</v>
      </c>
      <c r="BB24" s="37">
        <v>0</v>
      </c>
      <c r="BC24" s="37">
        <v>2154.8508000000002</v>
      </c>
      <c r="BD24" s="37">
        <v>0</v>
      </c>
      <c r="BE24" s="37">
        <v>950</v>
      </c>
      <c r="BF24" s="37">
        <v>217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</row>
    <row r="25" spans="1:66" ht="16.5" customHeight="1" x14ac:dyDescent="0.3">
      <c r="A25" s="36">
        <v>15</v>
      </c>
      <c r="B25" s="41" t="s">
        <v>93</v>
      </c>
      <c r="C25" s="37">
        <f t="shared" si="0"/>
        <v>166124.88890000002</v>
      </c>
      <c r="D25" s="37">
        <f t="shared" si="1"/>
        <v>156282.13740000001</v>
      </c>
      <c r="E25" s="37">
        <f t="shared" si="2"/>
        <v>89358.200000000012</v>
      </c>
      <c r="F25" s="37">
        <f t="shared" si="3"/>
        <v>86321.775500000003</v>
      </c>
      <c r="G25" s="37">
        <f t="shared" si="4"/>
        <v>94966.688899999994</v>
      </c>
      <c r="H25" s="37">
        <f t="shared" si="5"/>
        <v>88157.236999999994</v>
      </c>
      <c r="I25" s="37">
        <v>32436.1</v>
      </c>
      <c r="J25" s="37">
        <v>32430.078000000001</v>
      </c>
      <c r="K25" s="37">
        <v>0</v>
      </c>
      <c r="L25" s="37">
        <v>0</v>
      </c>
      <c r="M25" s="37">
        <v>34880</v>
      </c>
      <c r="N25" s="37">
        <v>33052.3724</v>
      </c>
      <c r="O25" s="37">
        <v>1568</v>
      </c>
      <c r="P25" s="37">
        <v>1539.4423999999999</v>
      </c>
      <c r="Q25" s="37">
        <v>740</v>
      </c>
      <c r="R25" s="37">
        <v>740</v>
      </c>
      <c r="S25" s="37">
        <v>250</v>
      </c>
      <c r="T25" s="37">
        <v>170</v>
      </c>
      <c r="U25" s="37">
        <v>617</v>
      </c>
      <c r="V25" s="37">
        <v>564</v>
      </c>
      <c r="W25" s="37">
        <v>27380</v>
      </c>
      <c r="X25" s="37">
        <v>26451.371999999999</v>
      </c>
      <c r="Y25" s="37">
        <v>26180</v>
      </c>
      <c r="Z25" s="37">
        <v>25445.772000000001</v>
      </c>
      <c r="AA25" s="37">
        <v>1570</v>
      </c>
      <c r="AB25" s="37">
        <v>1367.2249999999999</v>
      </c>
      <c r="AC25" s="37">
        <v>2700</v>
      </c>
      <c r="AD25" s="37">
        <v>2220.3330000000001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3240</v>
      </c>
      <c r="AP25" s="37">
        <v>2220</v>
      </c>
      <c r="AQ25" s="37">
        <f t="shared" si="6"/>
        <v>602.09999999999854</v>
      </c>
      <c r="AR25" s="37">
        <f t="shared" si="7"/>
        <v>422.44999999999709</v>
      </c>
      <c r="AS25" s="37">
        <v>18802.099999999999</v>
      </c>
      <c r="AT25" s="37">
        <v>18619.325099999998</v>
      </c>
      <c r="AU25" s="37">
        <v>0</v>
      </c>
      <c r="AV25" s="37">
        <v>0</v>
      </c>
      <c r="AW25" s="37">
        <v>18802.099999999999</v>
      </c>
      <c r="AX25" s="37">
        <v>18619.325099999998</v>
      </c>
      <c r="AY25" s="37">
        <v>0</v>
      </c>
      <c r="AZ25" s="37">
        <v>0</v>
      </c>
      <c r="BA25" s="37">
        <v>18200</v>
      </c>
      <c r="BB25" s="37">
        <v>18196.875100000001</v>
      </c>
      <c r="BC25" s="37">
        <v>99851.688899999994</v>
      </c>
      <c r="BD25" s="37">
        <v>93925.7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-4885</v>
      </c>
      <c r="BL25" s="37">
        <v>-5768.4629999999997</v>
      </c>
      <c r="BM25" s="37">
        <v>0</v>
      </c>
      <c r="BN25" s="37">
        <v>0</v>
      </c>
    </row>
    <row r="26" spans="1:66" s="38" customFormat="1" ht="18" customHeight="1" x14ac:dyDescent="0.25">
      <c r="A26" s="36">
        <v>16</v>
      </c>
      <c r="B26" s="41" t="s">
        <v>94</v>
      </c>
      <c r="C26" s="37">
        <f t="shared" si="0"/>
        <v>1289960.8462</v>
      </c>
      <c r="D26" s="37">
        <f t="shared" si="1"/>
        <v>866348.84730000002</v>
      </c>
      <c r="E26" s="37">
        <f t="shared" si="2"/>
        <v>803758.87329999998</v>
      </c>
      <c r="F26" s="37">
        <f t="shared" si="3"/>
        <v>731232.66130000004</v>
      </c>
      <c r="G26" s="37">
        <f t="shared" si="4"/>
        <v>636201.97290000005</v>
      </c>
      <c r="H26" s="37">
        <f t="shared" si="5"/>
        <v>256379.88399999996</v>
      </c>
      <c r="I26" s="37">
        <v>100602.6</v>
      </c>
      <c r="J26" s="37">
        <v>100007.211</v>
      </c>
      <c r="K26" s="37">
        <v>0</v>
      </c>
      <c r="L26" s="37">
        <v>0</v>
      </c>
      <c r="M26" s="37">
        <v>97636.173299999995</v>
      </c>
      <c r="N26" s="37">
        <v>74690.417300000001</v>
      </c>
      <c r="O26" s="37">
        <v>11660.1677</v>
      </c>
      <c r="P26" s="37">
        <v>10710.3316</v>
      </c>
      <c r="Q26" s="37">
        <v>295</v>
      </c>
      <c r="R26" s="37">
        <v>233.04599999999999</v>
      </c>
      <c r="S26" s="37">
        <v>1760.7056</v>
      </c>
      <c r="T26" s="37">
        <v>1040.6973</v>
      </c>
      <c r="U26" s="37">
        <v>600</v>
      </c>
      <c r="V26" s="37">
        <v>82</v>
      </c>
      <c r="W26" s="37">
        <v>25199.1</v>
      </c>
      <c r="X26" s="37">
        <v>15175.203</v>
      </c>
      <c r="Y26" s="37">
        <v>16300</v>
      </c>
      <c r="Z26" s="37">
        <v>8059.2</v>
      </c>
      <c r="AA26" s="37">
        <v>31940</v>
      </c>
      <c r="AB26" s="37">
        <v>30606.66</v>
      </c>
      <c r="AC26" s="37">
        <v>13990</v>
      </c>
      <c r="AD26" s="37">
        <v>7396.6459999999997</v>
      </c>
      <c r="AE26" s="37">
        <v>0</v>
      </c>
      <c r="AF26" s="37">
        <v>0</v>
      </c>
      <c r="AG26" s="37">
        <v>410832.5</v>
      </c>
      <c r="AH26" s="37">
        <v>397571.55</v>
      </c>
      <c r="AI26" s="37">
        <v>410832.5</v>
      </c>
      <c r="AJ26" s="37">
        <v>397571.55</v>
      </c>
      <c r="AK26" s="37">
        <v>9887.6</v>
      </c>
      <c r="AL26" s="37">
        <v>8903.6</v>
      </c>
      <c r="AM26" s="37">
        <v>3487.6</v>
      </c>
      <c r="AN26" s="37">
        <v>3487.6</v>
      </c>
      <c r="AO26" s="37">
        <v>11700</v>
      </c>
      <c r="AP26" s="37">
        <v>11512</v>
      </c>
      <c r="AQ26" s="37">
        <f t="shared" si="6"/>
        <v>23100</v>
      </c>
      <c r="AR26" s="37">
        <f t="shared" si="7"/>
        <v>17284.184999999998</v>
      </c>
      <c r="AS26" s="37">
        <v>173100</v>
      </c>
      <c r="AT26" s="37">
        <v>138547.883</v>
      </c>
      <c r="AU26" s="37">
        <v>0</v>
      </c>
      <c r="AV26" s="37">
        <v>0</v>
      </c>
      <c r="AW26" s="37">
        <v>160000</v>
      </c>
      <c r="AX26" s="37">
        <v>127393.91800000001</v>
      </c>
      <c r="AY26" s="37">
        <v>0</v>
      </c>
      <c r="AZ26" s="37">
        <v>0</v>
      </c>
      <c r="BA26" s="37">
        <v>150000</v>
      </c>
      <c r="BB26" s="37">
        <v>121263.698</v>
      </c>
      <c r="BC26" s="37">
        <v>611613.59</v>
      </c>
      <c r="BD26" s="37">
        <v>280281.75699999998</v>
      </c>
      <c r="BE26" s="37">
        <v>191241.7</v>
      </c>
      <c r="BF26" s="37">
        <v>22726.16</v>
      </c>
      <c r="BG26" s="37">
        <v>0</v>
      </c>
      <c r="BH26" s="37">
        <v>0</v>
      </c>
      <c r="BI26" s="37">
        <v>0</v>
      </c>
      <c r="BJ26" s="37">
        <v>-5230.6899999999996</v>
      </c>
      <c r="BK26" s="37">
        <v>-166653.31709999999</v>
      </c>
      <c r="BL26" s="37">
        <v>-41397.343000000001</v>
      </c>
      <c r="BM26" s="37">
        <v>0</v>
      </c>
      <c r="BN26" s="37">
        <v>0</v>
      </c>
    </row>
    <row r="27" spans="1:66" ht="16.5" customHeight="1" x14ac:dyDescent="0.3">
      <c r="A27" s="36">
        <v>17</v>
      </c>
      <c r="B27" s="41" t="s">
        <v>95</v>
      </c>
      <c r="C27" s="37">
        <f t="shared" si="0"/>
        <v>64919.441100000004</v>
      </c>
      <c r="D27" s="37">
        <f t="shared" si="1"/>
        <v>53875.769400000005</v>
      </c>
      <c r="E27" s="37">
        <f t="shared" si="2"/>
        <v>36570.300000000003</v>
      </c>
      <c r="F27" s="37">
        <f t="shared" si="3"/>
        <v>26637.937400000003</v>
      </c>
      <c r="G27" s="37">
        <f t="shared" si="4"/>
        <v>28817.141100000001</v>
      </c>
      <c r="H27" s="37">
        <f t="shared" si="5"/>
        <v>27705.831999999999</v>
      </c>
      <c r="I27" s="37">
        <v>18385.400000000001</v>
      </c>
      <c r="J27" s="37">
        <v>16013.447</v>
      </c>
      <c r="K27" s="37">
        <v>0</v>
      </c>
      <c r="L27" s="37">
        <v>0</v>
      </c>
      <c r="M27" s="37">
        <v>6300</v>
      </c>
      <c r="N27" s="37">
        <v>4656.8274000000001</v>
      </c>
      <c r="O27" s="37">
        <v>720</v>
      </c>
      <c r="P27" s="37">
        <v>464.62779999999998</v>
      </c>
      <c r="Q27" s="37">
        <v>1200</v>
      </c>
      <c r="R27" s="37">
        <v>1106.0160000000001</v>
      </c>
      <c r="S27" s="37">
        <v>100</v>
      </c>
      <c r="T27" s="37">
        <v>51.4</v>
      </c>
      <c r="U27" s="37">
        <v>135</v>
      </c>
      <c r="V27" s="37">
        <v>10</v>
      </c>
      <c r="W27" s="37">
        <v>600</v>
      </c>
      <c r="X27" s="37">
        <v>64.400000000000006</v>
      </c>
      <c r="Y27" s="37">
        <v>0</v>
      </c>
      <c r="Z27" s="37">
        <v>0</v>
      </c>
      <c r="AA27" s="37">
        <v>1400</v>
      </c>
      <c r="AB27" s="37">
        <v>1204.5</v>
      </c>
      <c r="AC27" s="37">
        <v>1665</v>
      </c>
      <c r="AD27" s="37">
        <v>1399.8835999999999</v>
      </c>
      <c r="AE27" s="37">
        <v>0</v>
      </c>
      <c r="AF27" s="37">
        <v>0</v>
      </c>
      <c r="AG27" s="37">
        <v>5894</v>
      </c>
      <c r="AH27" s="37">
        <v>5126.7129999999997</v>
      </c>
      <c r="AI27" s="37">
        <v>5894</v>
      </c>
      <c r="AJ27" s="37">
        <v>5126.7129999999997</v>
      </c>
      <c r="AK27" s="37">
        <v>0</v>
      </c>
      <c r="AL27" s="37">
        <v>0</v>
      </c>
      <c r="AM27" s="37">
        <v>0</v>
      </c>
      <c r="AN27" s="37">
        <v>0</v>
      </c>
      <c r="AO27" s="37">
        <v>650</v>
      </c>
      <c r="AP27" s="37">
        <v>280</v>
      </c>
      <c r="AQ27" s="37">
        <f t="shared" si="6"/>
        <v>4872.8999999999996</v>
      </c>
      <c r="AR27" s="37">
        <f t="shared" si="7"/>
        <v>92.950000000000045</v>
      </c>
      <c r="AS27" s="37">
        <v>5340.9</v>
      </c>
      <c r="AT27" s="37">
        <v>560.95000000000005</v>
      </c>
      <c r="AU27" s="37">
        <v>0</v>
      </c>
      <c r="AV27" s="37">
        <v>0</v>
      </c>
      <c r="AW27" s="37">
        <v>5090.8999999999996</v>
      </c>
      <c r="AX27" s="37">
        <v>468</v>
      </c>
      <c r="AY27" s="37">
        <v>0</v>
      </c>
      <c r="AZ27" s="37">
        <v>0</v>
      </c>
      <c r="BA27" s="37">
        <v>468</v>
      </c>
      <c r="BB27" s="37">
        <v>468</v>
      </c>
      <c r="BC27" s="37">
        <v>27314.1191</v>
      </c>
      <c r="BD27" s="37">
        <v>26676.637999999999</v>
      </c>
      <c r="BE27" s="37">
        <v>1503.0219999999999</v>
      </c>
      <c r="BF27" s="37">
        <v>1080</v>
      </c>
      <c r="BG27" s="37">
        <v>0</v>
      </c>
      <c r="BH27" s="37">
        <v>0</v>
      </c>
      <c r="BI27" s="37">
        <v>0</v>
      </c>
      <c r="BJ27" s="37">
        <v>-28</v>
      </c>
      <c r="BK27" s="37">
        <v>0</v>
      </c>
      <c r="BL27" s="37">
        <v>-22.806000000000001</v>
      </c>
      <c r="BM27" s="37">
        <v>0</v>
      </c>
      <c r="BN27" s="37">
        <v>0</v>
      </c>
    </row>
    <row r="28" spans="1:66" ht="16.5" customHeight="1" x14ac:dyDescent="0.3">
      <c r="A28" s="36">
        <v>18</v>
      </c>
      <c r="B28" s="41" t="s">
        <v>96</v>
      </c>
      <c r="C28" s="37">
        <f t="shared" si="0"/>
        <v>25955.005799999999</v>
      </c>
      <c r="D28" s="37">
        <f t="shared" si="1"/>
        <v>16920.987000000001</v>
      </c>
      <c r="E28" s="37">
        <f t="shared" si="2"/>
        <v>22774</v>
      </c>
      <c r="F28" s="37">
        <f t="shared" si="3"/>
        <v>16920.987000000001</v>
      </c>
      <c r="G28" s="37">
        <f t="shared" si="4"/>
        <v>3981.0057999999999</v>
      </c>
      <c r="H28" s="37">
        <f t="shared" si="5"/>
        <v>0</v>
      </c>
      <c r="I28" s="37">
        <v>13156</v>
      </c>
      <c r="J28" s="37">
        <v>12858.7</v>
      </c>
      <c r="K28" s="37">
        <v>0</v>
      </c>
      <c r="L28" s="37">
        <v>0</v>
      </c>
      <c r="M28" s="37">
        <v>6789.8</v>
      </c>
      <c r="N28" s="37">
        <v>3634.087</v>
      </c>
      <c r="O28" s="37">
        <v>1500</v>
      </c>
      <c r="P28" s="37">
        <v>1418.787</v>
      </c>
      <c r="Q28" s="37">
        <v>1522.2</v>
      </c>
      <c r="R28" s="37">
        <v>444</v>
      </c>
      <c r="S28" s="37">
        <v>58.5</v>
      </c>
      <c r="T28" s="37">
        <v>54</v>
      </c>
      <c r="U28" s="37">
        <v>0</v>
      </c>
      <c r="V28" s="37">
        <v>0</v>
      </c>
      <c r="W28" s="37">
        <v>455.6</v>
      </c>
      <c r="X28" s="37">
        <v>139.4</v>
      </c>
      <c r="Y28" s="37">
        <v>0</v>
      </c>
      <c r="Z28" s="37">
        <v>0</v>
      </c>
      <c r="AA28" s="37">
        <v>2200</v>
      </c>
      <c r="AB28" s="37">
        <v>895</v>
      </c>
      <c r="AC28" s="37">
        <v>703.5</v>
      </c>
      <c r="AD28" s="37">
        <v>599.20000000000005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820</v>
      </c>
      <c r="AL28" s="37">
        <v>0</v>
      </c>
      <c r="AM28" s="37">
        <v>120</v>
      </c>
      <c r="AN28" s="37">
        <v>0</v>
      </c>
      <c r="AO28" s="37">
        <v>690</v>
      </c>
      <c r="AP28" s="37">
        <v>380</v>
      </c>
      <c r="AQ28" s="37">
        <f t="shared" si="6"/>
        <v>518.20000000000005</v>
      </c>
      <c r="AR28" s="37">
        <f t="shared" si="7"/>
        <v>48.2</v>
      </c>
      <c r="AS28" s="37">
        <v>1318.2</v>
      </c>
      <c r="AT28" s="37">
        <v>48.2</v>
      </c>
      <c r="AU28" s="37">
        <v>0</v>
      </c>
      <c r="AV28" s="37">
        <v>0</v>
      </c>
      <c r="AW28" s="37">
        <v>1260</v>
      </c>
      <c r="AX28" s="37">
        <v>0</v>
      </c>
      <c r="AY28" s="37">
        <v>0</v>
      </c>
      <c r="AZ28" s="37">
        <v>0</v>
      </c>
      <c r="BA28" s="37">
        <v>800</v>
      </c>
      <c r="BB28" s="37">
        <v>0</v>
      </c>
      <c r="BC28" s="37">
        <v>2650</v>
      </c>
      <c r="BD28" s="37">
        <v>0</v>
      </c>
      <c r="BE28" s="37">
        <v>1331.0057999999999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</row>
    <row r="29" spans="1:66" ht="16.5" customHeight="1" x14ac:dyDescent="0.3">
      <c r="A29" s="36">
        <v>19</v>
      </c>
      <c r="B29" s="41" t="s">
        <v>97</v>
      </c>
      <c r="C29" s="37">
        <f t="shared" si="0"/>
        <v>40876.335100000004</v>
      </c>
      <c r="D29" s="37">
        <f t="shared" si="1"/>
        <v>36714.555400000012</v>
      </c>
      <c r="E29" s="37">
        <f t="shared" si="2"/>
        <v>26127.200000000001</v>
      </c>
      <c r="F29" s="37">
        <f t="shared" si="3"/>
        <v>22287.194400000004</v>
      </c>
      <c r="G29" s="37">
        <f t="shared" si="4"/>
        <v>17448.8351</v>
      </c>
      <c r="H29" s="37">
        <f t="shared" si="5"/>
        <v>17127.061000000002</v>
      </c>
      <c r="I29" s="37">
        <v>15983.367</v>
      </c>
      <c r="J29" s="37">
        <v>14263.173000000001</v>
      </c>
      <c r="K29" s="37">
        <v>0</v>
      </c>
      <c r="L29" s="37">
        <v>0</v>
      </c>
      <c r="M29" s="37">
        <v>6234.2</v>
      </c>
      <c r="N29" s="37">
        <v>4524.0483999999997</v>
      </c>
      <c r="O29" s="37">
        <v>1800</v>
      </c>
      <c r="P29" s="37">
        <v>1320.4014</v>
      </c>
      <c r="Q29" s="37">
        <v>1390</v>
      </c>
      <c r="R29" s="37">
        <v>870.29399999999998</v>
      </c>
      <c r="S29" s="37">
        <v>200</v>
      </c>
      <c r="T29" s="37">
        <v>24</v>
      </c>
      <c r="U29" s="37">
        <v>0</v>
      </c>
      <c r="V29" s="37">
        <v>0</v>
      </c>
      <c r="W29" s="37">
        <v>241.5</v>
      </c>
      <c r="X29" s="37">
        <v>120.9</v>
      </c>
      <c r="Y29" s="37">
        <v>120</v>
      </c>
      <c r="Z29" s="37">
        <v>0</v>
      </c>
      <c r="AA29" s="37">
        <v>800</v>
      </c>
      <c r="AB29" s="37">
        <v>700</v>
      </c>
      <c r="AC29" s="37">
        <v>1490.7</v>
      </c>
      <c r="AD29" s="37">
        <v>1433.2840000000001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473.43299999999999</v>
      </c>
      <c r="AL29" s="37">
        <v>473.43299999999999</v>
      </c>
      <c r="AM29" s="37">
        <v>0</v>
      </c>
      <c r="AN29" s="37">
        <v>0</v>
      </c>
      <c r="AO29" s="37">
        <v>522.5</v>
      </c>
      <c r="AP29" s="37">
        <v>210</v>
      </c>
      <c r="AQ29" s="37">
        <f t="shared" si="6"/>
        <v>214</v>
      </c>
      <c r="AR29" s="37">
        <f t="shared" si="7"/>
        <v>116.84000000000015</v>
      </c>
      <c r="AS29" s="37">
        <v>2913.7</v>
      </c>
      <c r="AT29" s="37">
        <v>2816.54</v>
      </c>
      <c r="AU29" s="37">
        <v>0</v>
      </c>
      <c r="AV29" s="37">
        <v>0</v>
      </c>
      <c r="AW29" s="37">
        <v>2699.7</v>
      </c>
      <c r="AX29" s="37">
        <v>2699.7</v>
      </c>
      <c r="AY29" s="37">
        <v>0</v>
      </c>
      <c r="AZ29" s="37">
        <v>0</v>
      </c>
      <c r="BA29" s="37">
        <v>2699.7</v>
      </c>
      <c r="BB29" s="37">
        <v>2699.7</v>
      </c>
      <c r="BC29" s="37">
        <v>15342.287</v>
      </c>
      <c r="BD29" s="37">
        <v>15030.861000000001</v>
      </c>
      <c r="BE29" s="37">
        <v>3395.3481000000002</v>
      </c>
      <c r="BF29" s="37">
        <v>2985</v>
      </c>
      <c r="BG29" s="37">
        <v>0</v>
      </c>
      <c r="BH29" s="37">
        <v>0</v>
      </c>
      <c r="BI29" s="37">
        <v>0</v>
      </c>
      <c r="BJ29" s="37">
        <v>0</v>
      </c>
      <c r="BK29" s="37">
        <v>-1288.8</v>
      </c>
      <c r="BL29" s="37">
        <v>-888.8</v>
      </c>
      <c r="BM29" s="37">
        <v>0</v>
      </c>
      <c r="BN29" s="37">
        <v>0</v>
      </c>
    </row>
    <row r="30" spans="1:66" s="38" customFormat="1" ht="21" customHeight="1" x14ac:dyDescent="0.25">
      <c r="A30" s="36">
        <v>20</v>
      </c>
      <c r="B30" s="41" t="s">
        <v>98</v>
      </c>
      <c r="C30" s="37">
        <f t="shared" si="0"/>
        <v>11605.555200000001</v>
      </c>
      <c r="D30" s="37">
        <f t="shared" si="1"/>
        <v>10335.532500000001</v>
      </c>
      <c r="E30" s="37">
        <f t="shared" si="2"/>
        <v>9585.1</v>
      </c>
      <c r="F30" s="37">
        <f t="shared" si="3"/>
        <v>8318.5105000000003</v>
      </c>
      <c r="G30" s="37">
        <f t="shared" si="4"/>
        <v>2578.4551999999999</v>
      </c>
      <c r="H30" s="37">
        <f t="shared" si="5"/>
        <v>2575.0219999999999</v>
      </c>
      <c r="I30" s="37">
        <v>5649.9</v>
      </c>
      <c r="J30" s="37">
        <v>5287.0649999999996</v>
      </c>
      <c r="K30" s="37">
        <v>0</v>
      </c>
      <c r="L30" s="37">
        <v>0</v>
      </c>
      <c r="M30" s="37">
        <v>2715.8</v>
      </c>
      <c r="N30" s="37">
        <v>2249.7455</v>
      </c>
      <c r="O30" s="37">
        <v>200</v>
      </c>
      <c r="P30" s="37">
        <v>184.86609999999999</v>
      </c>
      <c r="Q30" s="37">
        <v>576.9</v>
      </c>
      <c r="R30" s="37">
        <v>576.83399999999995</v>
      </c>
      <c r="S30" s="37">
        <v>60</v>
      </c>
      <c r="T30" s="37">
        <v>45.005299999999998</v>
      </c>
      <c r="U30" s="37">
        <v>0</v>
      </c>
      <c r="V30" s="37">
        <v>0</v>
      </c>
      <c r="W30" s="37">
        <v>79.400000000000006</v>
      </c>
      <c r="X30" s="37">
        <v>77.2</v>
      </c>
      <c r="Y30" s="37">
        <v>0</v>
      </c>
      <c r="Z30" s="37">
        <v>0</v>
      </c>
      <c r="AA30" s="37">
        <v>724.5</v>
      </c>
      <c r="AB30" s="37">
        <v>548.5</v>
      </c>
      <c r="AC30" s="37">
        <v>840</v>
      </c>
      <c r="AD30" s="37">
        <v>784.34010000000001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200</v>
      </c>
      <c r="AP30" s="37">
        <v>200</v>
      </c>
      <c r="AQ30" s="37">
        <f t="shared" si="6"/>
        <v>461.4</v>
      </c>
      <c r="AR30" s="37">
        <f t="shared" si="7"/>
        <v>23.700000000000045</v>
      </c>
      <c r="AS30" s="37">
        <v>1019.4</v>
      </c>
      <c r="AT30" s="37">
        <v>581.70000000000005</v>
      </c>
      <c r="AU30" s="37">
        <v>0</v>
      </c>
      <c r="AV30" s="37">
        <v>0</v>
      </c>
      <c r="AW30" s="37">
        <v>744.4</v>
      </c>
      <c r="AX30" s="37">
        <v>558</v>
      </c>
      <c r="AY30" s="37">
        <v>0</v>
      </c>
      <c r="AZ30" s="37">
        <v>0</v>
      </c>
      <c r="BA30" s="37">
        <v>558</v>
      </c>
      <c r="BB30" s="37">
        <v>558</v>
      </c>
      <c r="BC30" s="37">
        <v>3134.4551999999999</v>
      </c>
      <c r="BD30" s="37">
        <v>3134.422</v>
      </c>
      <c r="BE30" s="37">
        <v>535</v>
      </c>
      <c r="BF30" s="37">
        <v>531.6</v>
      </c>
      <c r="BG30" s="37">
        <v>0</v>
      </c>
      <c r="BH30" s="37">
        <v>0</v>
      </c>
      <c r="BI30" s="37">
        <v>0</v>
      </c>
      <c r="BJ30" s="37">
        <v>0</v>
      </c>
      <c r="BK30" s="37">
        <v>-1091</v>
      </c>
      <c r="BL30" s="37">
        <v>-1091</v>
      </c>
      <c r="BM30" s="37">
        <v>0</v>
      </c>
      <c r="BN30" s="37">
        <v>0</v>
      </c>
    </row>
    <row r="31" spans="1:66" ht="16.5" customHeight="1" x14ac:dyDescent="0.3">
      <c r="A31" s="36">
        <v>21</v>
      </c>
      <c r="B31" s="41" t="s">
        <v>99</v>
      </c>
      <c r="C31" s="37">
        <f t="shared" si="0"/>
        <v>78681.414799999999</v>
      </c>
      <c r="D31" s="37">
        <f t="shared" si="1"/>
        <v>73911.584999999992</v>
      </c>
      <c r="E31" s="37">
        <f t="shared" si="2"/>
        <v>59363.3</v>
      </c>
      <c r="F31" s="37">
        <f t="shared" si="3"/>
        <v>54688.794999999998</v>
      </c>
      <c r="G31" s="37">
        <f t="shared" si="4"/>
        <v>27449.614800000003</v>
      </c>
      <c r="H31" s="37">
        <f t="shared" si="5"/>
        <v>25900.89</v>
      </c>
      <c r="I31" s="37">
        <v>21925.824000000001</v>
      </c>
      <c r="J31" s="37">
        <v>21207.807000000001</v>
      </c>
      <c r="K31" s="37">
        <v>0</v>
      </c>
      <c r="L31" s="37">
        <v>0</v>
      </c>
      <c r="M31" s="37">
        <v>10189.976000000001</v>
      </c>
      <c r="N31" s="37">
        <v>8535.3880000000008</v>
      </c>
      <c r="O31" s="37">
        <v>1700</v>
      </c>
      <c r="P31" s="37">
        <v>1669.8520000000001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384.4</v>
      </c>
      <c r="X31" s="37">
        <v>282.27</v>
      </c>
      <c r="Y31" s="37">
        <v>150</v>
      </c>
      <c r="Z31" s="37">
        <v>114.12</v>
      </c>
      <c r="AA31" s="37">
        <v>5966.3760000000002</v>
      </c>
      <c r="AB31" s="37">
        <v>4518.3999999999996</v>
      </c>
      <c r="AC31" s="37">
        <v>1700</v>
      </c>
      <c r="AD31" s="37">
        <v>1698.25</v>
      </c>
      <c r="AE31" s="37">
        <v>0</v>
      </c>
      <c r="AF31" s="37">
        <v>0</v>
      </c>
      <c r="AG31" s="37">
        <v>14411</v>
      </c>
      <c r="AH31" s="37">
        <v>14411</v>
      </c>
      <c r="AI31" s="37">
        <v>14411</v>
      </c>
      <c r="AJ31" s="37">
        <v>14411</v>
      </c>
      <c r="AK31" s="37">
        <v>3500</v>
      </c>
      <c r="AL31" s="37">
        <v>2870</v>
      </c>
      <c r="AM31" s="37">
        <v>1000</v>
      </c>
      <c r="AN31" s="37">
        <v>500</v>
      </c>
      <c r="AO31" s="37">
        <v>900</v>
      </c>
      <c r="AP31" s="37">
        <v>890</v>
      </c>
      <c r="AQ31" s="37">
        <f t="shared" si="6"/>
        <v>305</v>
      </c>
      <c r="AR31" s="37">
        <f t="shared" si="7"/>
        <v>96.5</v>
      </c>
      <c r="AS31" s="37">
        <v>8436.5</v>
      </c>
      <c r="AT31" s="37">
        <v>6774.6</v>
      </c>
      <c r="AU31" s="37">
        <v>0</v>
      </c>
      <c r="AV31" s="37">
        <v>0</v>
      </c>
      <c r="AW31" s="37">
        <v>8131.5</v>
      </c>
      <c r="AX31" s="37">
        <v>6678.1</v>
      </c>
      <c r="AY31" s="37">
        <v>0</v>
      </c>
      <c r="AZ31" s="37">
        <v>0</v>
      </c>
      <c r="BA31" s="37">
        <v>8131.5</v>
      </c>
      <c r="BB31" s="37">
        <v>6678.1</v>
      </c>
      <c r="BC31" s="37">
        <v>26126.5</v>
      </c>
      <c r="BD31" s="37">
        <v>24778.7</v>
      </c>
      <c r="BE31" s="37">
        <v>7015.6148000000003</v>
      </c>
      <c r="BF31" s="37">
        <v>7014.69</v>
      </c>
      <c r="BG31" s="37">
        <v>0</v>
      </c>
      <c r="BH31" s="37">
        <v>0</v>
      </c>
      <c r="BI31" s="37">
        <v>0</v>
      </c>
      <c r="BJ31" s="37">
        <v>-200</v>
      </c>
      <c r="BK31" s="37">
        <v>-5692.5</v>
      </c>
      <c r="BL31" s="37">
        <v>-5692.5</v>
      </c>
      <c r="BM31" s="37">
        <v>0</v>
      </c>
      <c r="BN31" s="37">
        <v>0</v>
      </c>
    </row>
    <row r="32" spans="1:66" ht="16.5" customHeight="1" x14ac:dyDescent="0.3">
      <c r="A32" s="36">
        <v>22</v>
      </c>
      <c r="B32" s="41" t="s">
        <v>100</v>
      </c>
      <c r="C32" s="37">
        <f t="shared" si="0"/>
        <v>223721.19709999999</v>
      </c>
      <c r="D32" s="37">
        <f t="shared" si="1"/>
        <v>207940.4081</v>
      </c>
      <c r="E32" s="37">
        <f t="shared" si="2"/>
        <v>211262</v>
      </c>
      <c r="F32" s="37">
        <f t="shared" si="3"/>
        <v>195490.69890000002</v>
      </c>
      <c r="G32" s="37">
        <f t="shared" si="4"/>
        <v>64394.19709999999</v>
      </c>
      <c r="H32" s="37">
        <f t="shared" si="5"/>
        <v>64384.70919999999</v>
      </c>
      <c r="I32" s="37">
        <v>58756.800000000003</v>
      </c>
      <c r="J32" s="37">
        <v>57822.447</v>
      </c>
      <c r="K32" s="37">
        <v>0</v>
      </c>
      <c r="L32" s="37">
        <v>0</v>
      </c>
      <c r="M32" s="37">
        <v>36132</v>
      </c>
      <c r="N32" s="37">
        <v>25463.264899999998</v>
      </c>
      <c r="O32" s="37">
        <v>7168</v>
      </c>
      <c r="P32" s="37">
        <v>3566.9758999999999</v>
      </c>
      <c r="Q32" s="37">
        <v>9672</v>
      </c>
      <c r="R32" s="37">
        <v>9157.3430000000008</v>
      </c>
      <c r="S32" s="37">
        <v>400</v>
      </c>
      <c r="T32" s="37">
        <v>110</v>
      </c>
      <c r="U32" s="37">
        <v>300</v>
      </c>
      <c r="V32" s="37">
        <v>254</v>
      </c>
      <c r="W32" s="37">
        <v>1670</v>
      </c>
      <c r="X32" s="37">
        <v>953.25</v>
      </c>
      <c r="Y32" s="37">
        <v>270</v>
      </c>
      <c r="Z32" s="37">
        <v>270</v>
      </c>
      <c r="AA32" s="37">
        <v>9592</v>
      </c>
      <c r="AB32" s="37">
        <v>5808.87</v>
      </c>
      <c r="AC32" s="37">
        <v>5790</v>
      </c>
      <c r="AD32" s="37">
        <v>4893.76</v>
      </c>
      <c r="AE32" s="37">
        <v>0</v>
      </c>
      <c r="AF32" s="37">
        <v>0</v>
      </c>
      <c r="AG32" s="37">
        <v>55493.3</v>
      </c>
      <c r="AH32" s="37">
        <v>53350.186999999998</v>
      </c>
      <c r="AI32" s="37">
        <v>55493.3</v>
      </c>
      <c r="AJ32" s="37">
        <v>53350.186999999998</v>
      </c>
      <c r="AK32" s="37">
        <v>1961.7</v>
      </c>
      <c r="AL32" s="37">
        <v>915.5</v>
      </c>
      <c r="AM32" s="37">
        <v>1961.7</v>
      </c>
      <c r="AN32" s="37">
        <v>915.5</v>
      </c>
      <c r="AO32" s="37">
        <v>3000</v>
      </c>
      <c r="AP32" s="37">
        <v>3000</v>
      </c>
      <c r="AQ32" s="37">
        <f t="shared" si="6"/>
        <v>3983.1999999999971</v>
      </c>
      <c r="AR32" s="37">
        <f t="shared" si="7"/>
        <v>3004.3000000000029</v>
      </c>
      <c r="AS32" s="37">
        <v>55918.2</v>
      </c>
      <c r="AT32" s="37">
        <v>54939.3</v>
      </c>
      <c r="AU32" s="37">
        <v>0</v>
      </c>
      <c r="AV32" s="37">
        <v>0</v>
      </c>
      <c r="AW32" s="37">
        <v>54898.2</v>
      </c>
      <c r="AX32" s="37">
        <v>54803.8</v>
      </c>
      <c r="AY32" s="37">
        <v>0</v>
      </c>
      <c r="AZ32" s="37">
        <v>0</v>
      </c>
      <c r="BA32" s="37">
        <v>51935</v>
      </c>
      <c r="BB32" s="37">
        <v>51935</v>
      </c>
      <c r="BC32" s="37">
        <v>62217.197099999998</v>
      </c>
      <c r="BD32" s="37">
        <v>58955.012799999997</v>
      </c>
      <c r="BE32" s="37">
        <v>8177</v>
      </c>
      <c r="BF32" s="37">
        <v>8026.5433999999996</v>
      </c>
      <c r="BG32" s="37">
        <v>0</v>
      </c>
      <c r="BH32" s="37">
        <v>0</v>
      </c>
      <c r="BI32" s="37">
        <v>0</v>
      </c>
      <c r="BJ32" s="37">
        <v>0</v>
      </c>
      <c r="BK32" s="37">
        <v>-6000</v>
      </c>
      <c r="BL32" s="37">
        <v>-2596.8470000000002</v>
      </c>
      <c r="BM32" s="37">
        <v>0</v>
      </c>
      <c r="BN32" s="37">
        <v>0</v>
      </c>
    </row>
    <row r="33" spans="1:66" s="38" customFormat="1" ht="21" customHeight="1" x14ac:dyDescent="0.25">
      <c r="A33" s="36">
        <v>23</v>
      </c>
      <c r="B33" s="41" t="s">
        <v>101</v>
      </c>
      <c r="C33" s="37">
        <f t="shared" si="0"/>
        <v>160856.39520000003</v>
      </c>
      <c r="D33" s="37">
        <f t="shared" si="1"/>
        <v>151111.04500000001</v>
      </c>
      <c r="E33" s="37">
        <f t="shared" si="2"/>
        <v>155883.80000000002</v>
      </c>
      <c r="F33" s="37">
        <f t="shared" si="3"/>
        <v>146144.73200000002</v>
      </c>
      <c r="G33" s="37">
        <f t="shared" si="4"/>
        <v>23271.995199999998</v>
      </c>
      <c r="H33" s="37">
        <f t="shared" si="5"/>
        <v>20000.838</v>
      </c>
      <c r="I33" s="37">
        <v>36353</v>
      </c>
      <c r="J33" s="37">
        <v>36257.982000000004</v>
      </c>
      <c r="K33" s="37">
        <v>0</v>
      </c>
      <c r="L33" s="37">
        <v>0</v>
      </c>
      <c r="M33" s="37">
        <v>86924.800000000003</v>
      </c>
      <c r="N33" s="37">
        <v>86041.425000000003</v>
      </c>
      <c r="O33" s="37">
        <v>3357</v>
      </c>
      <c r="P33" s="37">
        <v>3259.1640000000002</v>
      </c>
      <c r="Q33" s="37">
        <v>8900</v>
      </c>
      <c r="R33" s="37">
        <v>8244.6360000000004</v>
      </c>
      <c r="S33" s="37">
        <v>138</v>
      </c>
      <c r="T33" s="37">
        <v>121.30800000000001</v>
      </c>
      <c r="U33" s="37">
        <v>0</v>
      </c>
      <c r="V33" s="37">
        <v>0</v>
      </c>
      <c r="W33" s="37">
        <v>53593.4</v>
      </c>
      <c r="X33" s="37">
        <v>53586.932000000001</v>
      </c>
      <c r="Y33" s="37">
        <v>52953</v>
      </c>
      <c r="Z33" s="37">
        <v>52952.031999999999</v>
      </c>
      <c r="AA33" s="37">
        <v>5811.1</v>
      </c>
      <c r="AB33" s="37">
        <v>5778.7049999999999</v>
      </c>
      <c r="AC33" s="37">
        <v>14278</v>
      </c>
      <c r="AD33" s="37">
        <v>14204.985000000001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3657.8</v>
      </c>
      <c r="AL33" s="37">
        <v>3657.8</v>
      </c>
      <c r="AM33" s="37">
        <v>3657.8</v>
      </c>
      <c r="AN33" s="37">
        <v>3657.8</v>
      </c>
      <c r="AO33" s="37">
        <v>3420</v>
      </c>
      <c r="AP33" s="37">
        <v>3420</v>
      </c>
      <c r="AQ33" s="37">
        <f t="shared" si="6"/>
        <v>7228.7999999999993</v>
      </c>
      <c r="AR33" s="37">
        <f t="shared" si="7"/>
        <v>1733.0000000000018</v>
      </c>
      <c r="AS33" s="37">
        <v>25528.2</v>
      </c>
      <c r="AT33" s="37">
        <v>16767.525000000001</v>
      </c>
      <c r="AU33" s="37">
        <v>0</v>
      </c>
      <c r="AV33" s="37">
        <v>0</v>
      </c>
      <c r="AW33" s="37">
        <v>23790.2</v>
      </c>
      <c r="AX33" s="37">
        <v>15034.525</v>
      </c>
      <c r="AY33" s="37">
        <v>0</v>
      </c>
      <c r="AZ33" s="37">
        <v>0</v>
      </c>
      <c r="BA33" s="37">
        <v>18299.400000000001</v>
      </c>
      <c r="BB33" s="37">
        <v>15034.525</v>
      </c>
      <c r="BC33" s="37">
        <v>19942.014999999999</v>
      </c>
      <c r="BD33" s="37">
        <v>17361.772000000001</v>
      </c>
      <c r="BE33" s="37">
        <v>8699.7402000000002</v>
      </c>
      <c r="BF33" s="37">
        <v>8023.9260000000004</v>
      </c>
      <c r="BG33" s="37">
        <v>0</v>
      </c>
      <c r="BH33" s="37">
        <v>0</v>
      </c>
      <c r="BI33" s="37">
        <v>0</v>
      </c>
      <c r="BJ33" s="37">
        <v>0</v>
      </c>
      <c r="BK33" s="37">
        <v>-5369.76</v>
      </c>
      <c r="BL33" s="37">
        <v>-5384.86</v>
      </c>
      <c r="BM33" s="37">
        <v>0</v>
      </c>
      <c r="BN33" s="37">
        <v>0</v>
      </c>
    </row>
    <row r="34" spans="1:66" ht="16.5" customHeight="1" x14ac:dyDescent="0.3">
      <c r="A34" s="36">
        <v>24</v>
      </c>
      <c r="B34" s="41" t="s">
        <v>102</v>
      </c>
      <c r="C34" s="37">
        <f t="shared" si="0"/>
        <v>265384.81729999994</v>
      </c>
      <c r="D34" s="37">
        <f t="shared" si="1"/>
        <v>254467.77349999998</v>
      </c>
      <c r="E34" s="37">
        <f t="shared" si="2"/>
        <v>249166.25799999997</v>
      </c>
      <c r="F34" s="37">
        <f t="shared" si="3"/>
        <v>238381.14549999998</v>
      </c>
      <c r="G34" s="37">
        <f t="shared" si="4"/>
        <v>60801.405299999999</v>
      </c>
      <c r="H34" s="37">
        <f t="shared" si="5"/>
        <v>60669.474000000002</v>
      </c>
      <c r="I34" s="37">
        <v>69017.490000000005</v>
      </c>
      <c r="J34" s="37">
        <v>68960.087</v>
      </c>
      <c r="K34" s="37">
        <v>0</v>
      </c>
      <c r="L34" s="37">
        <v>0</v>
      </c>
      <c r="M34" s="37">
        <v>34748.589999999997</v>
      </c>
      <c r="N34" s="37">
        <v>30505.290499999999</v>
      </c>
      <c r="O34" s="37">
        <v>9937</v>
      </c>
      <c r="P34" s="37">
        <v>9575.3894</v>
      </c>
      <c r="Q34" s="37">
        <v>110</v>
      </c>
      <c r="R34" s="37">
        <v>0</v>
      </c>
      <c r="S34" s="37">
        <v>150</v>
      </c>
      <c r="T34" s="37">
        <v>33.6</v>
      </c>
      <c r="U34" s="37">
        <v>300</v>
      </c>
      <c r="V34" s="37">
        <v>23.4</v>
      </c>
      <c r="W34" s="37">
        <v>2513</v>
      </c>
      <c r="X34" s="37">
        <v>1151.636</v>
      </c>
      <c r="Y34" s="37">
        <v>0</v>
      </c>
      <c r="Z34" s="37">
        <v>0</v>
      </c>
      <c r="AA34" s="37">
        <v>9651.08</v>
      </c>
      <c r="AB34" s="37">
        <v>9425.2800000000007</v>
      </c>
      <c r="AC34" s="37">
        <v>7367.51</v>
      </c>
      <c r="AD34" s="37">
        <v>6156.9</v>
      </c>
      <c r="AE34" s="37">
        <v>0</v>
      </c>
      <c r="AF34" s="37">
        <v>0</v>
      </c>
      <c r="AG34" s="37">
        <v>85920.1</v>
      </c>
      <c r="AH34" s="37">
        <v>85593.707999999999</v>
      </c>
      <c r="AI34" s="37">
        <v>85920.1</v>
      </c>
      <c r="AJ34" s="37">
        <v>85593.707999999999</v>
      </c>
      <c r="AK34" s="37">
        <v>3033.9</v>
      </c>
      <c r="AL34" s="37">
        <v>3033.9</v>
      </c>
      <c r="AM34" s="37">
        <v>3033.9</v>
      </c>
      <c r="AN34" s="37">
        <v>3033.9</v>
      </c>
      <c r="AO34" s="37">
        <v>5170</v>
      </c>
      <c r="AP34" s="37">
        <v>5170</v>
      </c>
      <c r="AQ34" s="37">
        <f t="shared" si="6"/>
        <v>6693.3320000000022</v>
      </c>
      <c r="AR34" s="37">
        <f t="shared" si="7"/>
        <v>535.31400000000576</v>
      </c>
      <c r="AS34" s="37">
        <v>51276.178</v>
      </c>
      <c r="AT34" s="37">
        <v>45118.16</v>
      </c>
      <c r="AU34" s="37">
        <v>0</v>
      </c>
      <c r="AV34" s="37">
        <v>0</v>
      </c>
      <c r="AW34" s="37">
        <v>44583.178</v>
      </c>
      <c r="AX34" s="37">
        <v>44582.845999999998</v>
      </c>
      <c r="AY34" s="37">
        <v>0</v>
      </c>
      <c r="AZ34" s="37">
        <v>0</v>
      </c>
      <c r="BA34" s="37">
        <v>44582.845999999998</v>
      </c>
      <c r="BB34" s="37">
        <v>44582.845999999998</v>
      </c>
      <c r="BC34" s="37">
        <v>54117.405299999999</v>
      </c>
      <c r="BD34" s="37">
        <v>52814.97</v>
      </c>
      <c r="BE34" s="37">
        <v>9684</v>
      </c>
      <c r="BF34" s="37">
        <v>9671</v>
      </c>
      <c r="BG34" s="37">
        <v>0</v>
      </c>
      <c r="BH34" s="37">
        <v>0</v>
      </c>
      <c r="BI34" s="37">
        <v>0</v>
      </c>
      <c r="BJ34" s="37">
        <v>-200</v>
      </c>
      <c r="BK34" s="37">
        <v>-3000</v>
      </c>
      <c r="BL34" s="37">
        <v>-1616.4960000000001</v>
      </c>
      <c r="BM34" s="37">
        <v>0</v>
      </c>
      <c r="BN34" s="37">
        <v>0</v>
      </c>
    </row>
    <row r="35" spans="1:66" ht="16.5" customHeight="1" x14ac:dyDescent="0.3">
      <c r="A35" s="36">
        <v>25</v>
      </c>
      <c r="B35" s="41" t="s">
        <v>103</v>
      </c>
      <c r="C35" s="37">
        <f t="shared" si="0"/>
        <v>86455.061600000001</v>
      </c>
      <c r="D35" s="37">
        <f t="shared" si="1"/>
        <v>77974.992200000008</v>
      </c>
      <c r="E35" s="37">
        <f t="shared" si="2"/>
        <v>80129.100000000006</v>
      </c>
      <c r="F35" s="37">
        <f t="shared" si="3"/>
        <v>71649.542200000011</v>
      </c>
      <c r="G35" s="37">
        <f t="shared" si="4"/>
        <v>16180.061600000001</v>
      </c>
      <c r="H35" s="37">
        <f t="shared" si="5"/>
        <v>11065.242</v>
      </c>
      <c r="I35" s="37">
        <v>40300</v>
      </c>
      <c r="J35" s="37">
        <v>40251.917000000001</v>
      </c>
      <c r="K35" s="37">
        <v>0</v>
      </c>
      <c r="L35" s="37">
        <v>0</v>
      </c>
      <c r="M35" s="37">
        <v>13910</v>
      </c>
      <c r="N35" s="37">
        <v>11153.4282</v>
      </c>
      <c r="O35" s="37">
        <v>1700</v>
      </c>
      <c r="P35" s="37">
        <v>1154.3263999999999</v>
      </c>
      <c r="Q35" s="37">
        <v>2400</v>
      </c>
      <c r="R35" s="37">
        <v>2400</v>
      </c>
      <c r="S35" s="37">
        <v>300</v>
      </c>
      <c r="T35" s="37">
        <v>211.4348</v>
      </c>
      <c r="U35" s="37">
        <v>0</v>
      </c>
      <c r="V35" s="37">
        <v>0</v>
      </c>
      <c r="W35" s="37">
        <v>1620</v>
      </c>
      <c r="X35" s="37">
        <v>1313.5</v>
      </c>
      <c r="Y35" s="37">
        <v>990</v>
      </c>
      <c r="Z35" s="37">
        <v>980.8</v>
      </c>
      <c r="AA35" s="37">
        <v>2880</v>
      </c>
      <c r="AB35" s="37">
        <v>2678.44</v>
      </c>
      <c r="AC35" s="37">
        <v>3520</v>
      </c>
      <c r="AD35" s="37">
        <v>2551.9499999999998</v>
      </c>
      <c r="AE35" s="37">
        <v>0</v>
      </c>
      <c r="AF35" s="37">
        <v>0</v>
      </c>
      <c r="AG35" s="37">
        <v>12800</v>
      </c>
      <c r="AH35" s="37">
        <v>12641</v>
      </c>
      <c r="AI35" s="37">
        <v>12800</v>
      </c>
      <c r="AJ35" s="37">
        <v>12641</v>
      </c>
      <c r="AK35" s="37">
        <v>0</v>
      </c>
      <c r="AL35" s="37">
        <v>0</v>
      </c>
      <c r="AM35" s="37">
        <v>0</v>
      </c>
      <c r="AN35" s="37">
        <v>0</v>
      </c>
      <c r="AO35" s="37">
        <v>1800</v>
      </c>
      <c r="AP35" s="37">
        <v>1780</v>
      </c>
      <c r="AQ35" s="37">
        <f t="shared" si="6"/>
        <v>1465</v>
      </c>
      <c r="AR35" s="37">
        <f t="shared" si="7"/>
        <v>1083.4049999999997</v>
      </c>
      <c r="AS35" s="37">
        <v>11319.1</v>
      </c>
      <c r="AT35" s="37">
        <v>5823.1970000000001</v>
      </c>
      <c r="AU35" s="37">
        <v>0</v>
      </c>
      <c r="AV35" s="37">
        <v>0</v>
      </c>
      <c r="AW35" s="37">
        <v>9969.1</v>
      </c>
      <c r="AX35" s="37">
        <v>4739.7920000000004</v>
      </c>
      <c r="AY35" s="37">
        <v>0</v>
      </c>
      <c r="AZ35" s="37">
        <v>0</v>
      </c>
      <c r="BA35" s="37">
        <v>9854.1</v>
      </c>
      <c r="BB35" s="37">
        <v>4739.7920000000004</v>
      </c>
      <c r="BC35" s="37">
        <v>14467</v>
      </c>
      <c r="BD35" s="37">
        <v>10387.541999999999</v>
      </c>
      <c r="BE35" s="37">
        <v>1713.0616</v>
      </c>
      <c r="BF35" s="37">
        <v>816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-138.30000000000001</v>
      </c>
      <c r="BM35" s="37">
        <v>0</v>
      </c>
      <c r="BN35" s="37">
        <v>0</v>
      </c>
    </row>
    <row r="36" spans="1:66" ht="16.5" customHeight="1" x14ac:dyDescent="0.3">
      <c r="A36" s="36">
        <v>26</v>
      </c>
      <c r="B36" s="41" t="s">
        <v>104</v>
      </c>
      <c r="C36" s="37">
        <f t="shared" si="0"/>
        <v>117149.99830000001</v>
      </c>
      <c r="D36" s="37">
        <f t="shared" si="1"/>
        <v>106518.986</v>
      </c>
      <c r="E36" s="37">
        <f t="shared" si="2"/>
        <v>68185.5</v>
      </c>
      <c r="F36" s="37">
        <f t="shared" si="3"/>
        <v>59937.417999999998</v>
      </c>
      <c r="G36" s="37">
        <f t="shared" si="4"/>
        <v>62464.498299999999</v>
      </c>
      <c r="H36" s="37">
        <f t="shared" si="5"/>
        <v>59401.568000000007</v>
      </c>
      <c r="I36" s="37">
        <v>29700</v>
      </c>
      <c r="J36" s="37">
        <v>28665.975999999999</v>
      </c>
      <c r="K36" s="37">
        <v>0</v>
      </c>
      <c r="L36" s="37">
        <v>0</v>
      </c>
      <c r="M36" s="37">
        <v>10230</v>
      </c>
      <c r="N36" s="37">
        <v>7037.692</v>
      </c>
      <c r="O36" s="37">
        <v>2140</v>
      </c>
      <c r="P36" s="37">
        <v>2128.5520000000001</v>
      </c>
      <c r="Q36" s="37">
        <v>1850</v>
      </c>
      <c r="R36" s="37">
        <v>1757.5730000000001</v>
      </c>
      <c r="S36" s="37">
        <v>130</v>
      </c>
      <c r="T36" s="37">
        <v>113</v>
      </c>
      <c r="U36" s="37">
        <v>115</v>
      </c>
      <c r="V36" s="37">
        <v>0</v>
      </c>
      <c r="W36" s="37">
        <v>500</v>
      </c>
      <c r="X36" s="37">
        <v>200</v>
      </c>
      <c r="Y36" s="37">
        <v>0</v>
      </c>
      <c r="Z36" s="37">
        <v>0</v>
      </c>
      <c r="AA36" s="37">
        <v>1725</v>
      </c>
      <c r="AB36" s="37">
        <v>524</v>
      </c>
      <c r="AC36" s="37">
        <v>3450</v>
      </c>
      <c r="AD36" s="37">
        <v>2220.2840000000001</v>
      </c>
      <c r="AE36" s="37">
        <v>0</v>
      </c>
      <c r="AF36" s="37">
        <v>0</v>
      </c>
      <c r="AG36" s="37">
        <v>13118.5</v>
      </c>
      <c r="AH36" s="37">
        <v>10200</v>
      </c>
      <c r="AI36" s="37">
        <v>13118.5</v>
      </c>
      <c r="AJ36" s="37">
        <v>10200</v>
      </c>
      <c r="AK36" s="37">
        <v>0</v>
      </c>
      <c r="AL36" s="37">
        <v>0</v>
      </c>
      <c r="AM36" s="37">
        <v>0</v>
      </c>
      <c r="AN36" s="37">
        <v>0</v>
      </c>
      <c r="AO36" s="37">
        <v>1200</v>
      </c>
      <c r="AP36" s="37">
        <v>1165</v>
      </c>
      <c r="AQ36" s="37">
        <f t="shared" si="6"/>
        <v>437</v>
      </c>
      <c r="AR36" s="37">
        <f t="shared" si="7"/>
        <v>48.75</v>
      </c>
      <c r="AS36" s="37">
        <v>13937</v>
      </c>
      <c r="AT36" s="37">
        <v>12868.75</v>
      </c>
      <c r="AU36" s="37">
        <v>0</v>
      </c>
      <c r="AV36" s="37">
        <v>0</v>
      </c>
      <c r="AW36" s="37">
        <v>13637</v>
      </c>
      <c r="AX36" s="37">
        <v>12820</v>
      </c>
      <c r="AY36" s="37">
        <v>0</v>
      </c>
      <c r="AZ36" s="37">
        <v>0</v>
      </c>
      <c r="BA36" s="37">
        <v>13500</v>
      </c>
      <c r="BB36" s="37">
        <v>12820</v>
      </c>
      <c r="BC36" s="37">
        <v>80124.294299999994</v>
      </c>
      <c r="BD36" s="37">
        <v>77063.164000000004</v>
      </c>
      <c r="BE36" s="37">
        <v>1669.6</v>
      </c>
      <c r="BF36" s="37">
        <v>1667.8</v>
      </c>
      <c r="BG36" s="37">
        <v>0</v>
      </c>
      <c r="BH36" s="37">
        <v>0</v>
      </c>
      <c r="BI36" s="37">
        <v>0</v>
      </c>
      <c r="BJ36" s="37">
        <v>0</v>
      </c>
      <c r="BK36" s="37">
        <v>-19329.396000000001</v>
      </c>
      <c r="BL36" s="37">
        <v>-19329.396000000001</v>
      </c>
      <c r="BM36" s="37">
        <v>0</v>
      </c>
      <c r="BN36" s="37">
        <v>0</v>
      </c>
    </row>
    <row r="37" spans="1:66" ht="16.5" customHeight="1" x14ac:dyDescent="0.3">
      <c r="A37" s="36">
        <v>27</v>
      </c>
      <c r="B37" s="41" t="s">
        <v>105</v>
      </c>
      <c r="C37" s="37">
        <f t="shared" si="0"/>
        <v>232994.00720000002</v>
      </c>
      <c r="D37" s="37">
        <f t="shared" si="1"/>
        <v>205454.31299999999</v>
      </c>
      <c r="E37" s="37">
        <f t="shared" si="2"/>
        <v>209456.4</v>
      </c>
      <c r="F37" s="37">
        <f t="shared" si="3"/>
        <v>187662.41899999999</v>
      </c>
      <c r="G37" s="37">
        <f t="shared" si="4"/>
        <v>57994.0072</v>
      </c>
      <c r="H37" s="37">
        <f t="shared" si="5"/>
        <v>37565.57</v>
      </c>
      <c r="I37" s="37">
        <v>43560</v>
      </c>
      <c r="J37" s="37">
        <v>43559.071000000004</v>
      </c>
      <c r="K37" s="37">
        <v>0</v>
      </c>
      <c r="L37" s="37">
        <v>0</v>
      </c>
      <c r="M37" s="37">
        <v>24667</v>
      </c>
      <c r="N37" s="37">
        <v>24112.871999999999</v>
      </c>
      <c r="O37" s="37">
        <v>5567</v>
      </c>
      <c r="P37" s="37">
        <v>5564.6319999999996</v>
      </c>
      <c r="Q37" s="37">
        <v>620</v>
      </c>
      <c r="R37" s="37">
        <v>611.62800000000004</v>
      </c>
      <c r="S37" s="37">
        <v>96</v>
      </c>
      <c r="T37" s="37">
        <v>96</v>
      </c>
      <c r="U37" s="37">
        <v>0</v>
      </c>
      <c r="V37" s="37">
        <v>0</v>
      </c>
      <c r="W37" s="37">
        <v>1528</v>
      </c>
      <c r="X37" s="37">
        <v>1159.5999999999999</v>
      </c>
      <c r="Y37" s="37">
        <v>365</v>
      </c>
      <c r="Z37" s="37">
        <v>12</v>
      </c>
      <c r="AA37" s="37">
        <v>5800</v>
      </c>
      <c r="AB37" s="37">
        <v>5775.2</v>
      </c>
      <c r="AC37" s="37">
        <v>7947</v>
      </c>
      <c r="AD37" s="37">
        <v>7833.7150000000001</v>
      </c>
      <c r="AE37" s="37">
        <v>0</v>
      </c>
      <c r="AF37" s="37">
        <v>0</v>
      </c>
      <c r="AG37" s="37">
        <v>91727.6</v>
      </c>
      <c r="AH37" s="37">
        <v>87519</v>
      </c>
      <c r="AI37" s="37">
        <v>91727.6</v>
      </c>
      <c r="AJ37" s="37">
        <v>87519</v>
      </c>
      <c r="AK37" s="37">
        <v>3967.4</v>
      </c>
      <c r="AL37" s="37">
        <v>1852.8</v>
      </c>
      <c r="AM37" s="37">
        <v>3967.4</v>
      </c>
      <c r="AN37" s="37">
        <v>1852.8</v>
      </c>
      <c r="AO37" s="37">
        <v>10795</v>
      </c>
      <c r="AP37" s="37">
        <v>10695</v>
      </c>
      <c r="AQ37" s="37">
        <f t="shared" si="6"/>
        <v>283</v>
      </c>
      <c r="AR37" s="37">
        <f t="shared" si="7"/>
        <v>150</v>
      </c>
      <c r="AS37" s="37">
        <v>34739.4</v>
      </c>
      <c r="AT37" s="37">
        <v>19923.675999999999</v>
      </c>
      <c r="AU37" s="37">
        <v>0</v>
      </c>
      <c r="AV37" s="37">
        <v>0</v>
      </c>
      <c r="AW37" s="37">
        <v>34589.4</v>
      </c>
      <c r="AX37" s="37">
        <v>19773.675999999999</v>
      </c>
      <c r="AY37" s="37">
        <v>0</v>
      </c>
      <c r="AZ37" s="37">
        <v>0</v>
      </c>
      <c r="BA37" s="37">
        <v>34456.400000000001</v>
      </c>
      <c r="BB37" s="37">
        <v>19773.675999999999</v>
      </c>
      <c r="BC37" s="37">
        <v>59776.0072</v>
      </c>
      <c r="BD37" s="37">
        <v>34612.57</v>
      </c>
      <c r="BE37" s="37">
        <v>3418</v>
      </c>
      <c r="BF37" s="37">
        <v>3412.3</v>
      </c>
      <c r="BG37" s="37">
        <v>0</v>
      </c>
      <c r="BH37" s="37">
        <v>0</v>
      </c>
      <c r="BI37" s="37">
        <v>0</v>
      </c>
      <c r="BJ37" s="37">
        <v>0</v>
      </c>
      <c r="BK37" s="37">
        <v>-5200</v>
      </c>
      <c r="BL37" s="37">
        <v>-459.3</v>
      </c>
      <c r="BM37" s="37">
        <v>0</v>
      </c>
      <c r="BN37" s="37">
        <v>0</v>
      </c>
    </row>
    <row r="38" spans="1:66" s="38" customFormat="1" ht="23.25" customHeight="1" x14ac:dyDescent="0.25">
      <c r="A38" s="36">
        <v>28</v>
      </c>
      <c r="B38" s="41" t="s">
        <v>106</v>
      </c>
      <c r="C38" s="37">
        <f t="shared" si="0"/>
        <v>644933.27209999994</v>
      </c>
      <c r="D38" s="37">
        <f t="shared" si="1"/>
        <v>633693.55290000001</v>
      </c>
      <c r="E38" s="37">
        <f t="shared" si="2"/>
        <v>497553.5257</v>
      </c>
      <c r="F38" s="37">
        <f t="shared" si="3"/>
        <v>489581.41889999999</v>
      </c>
      <c r="G38" s="37">
        <f t="shared" si="4"/>
        <v>244695.74</v>
      </c>
      <c r="H38" s="37">
        <f t="shared" si="5"/>
        <v>241427.13399999999</v>
      </c>
      <c r="I38" s="37">
        <v>126815.3</v>
      </c>
      <c r="J38" s="37">
        <v>125739.363</v>
      </c>
      <c r="K38" s="37">
        <v>0</v>
      </c>
      <c r="L38" s="37">
        <v>0</v>
      </c>
      <c r="M38" s="37">
        <v>55707.3</v>
      </c>
      <c r="N38" s="37">
        <v>53444.617899999997</v>
      </c>
      <c r="O38" s="37">
        <v>10587.5</v>
      </c>
      <c r="P38" s="37">
        <v>10549.528</v>
      </c>
      <c r="Q38" s="37">
        <v>210</v>
      </c>
      <c r="R38" s="37">
        <v>145.05000000000001</v>
      </c>
      <c r="S38" s="37">
        <v>1500</v>
      </c>
      <c r="T38" s="37">
        <v>1405.173</v>
      </c>
      <c r="U38" s="37">
        <v>105</v>
      </c>
      <c r="V38" s="37">
        <v>55</v>
      </c>
      <c r="W38" s="37">
        <v>5434.8</v>
      </c>
      <c r="X38" s="37">
        <v>4945.6000000000004</v>
      </c>
      <c r="Y38" s="37">
        <v>4264.8</v>
      </c>
      <c r="Z38" s="37">
        <v>4106.8</v>
      </c>
      <c r="AA38" s="37">
        <v>15025</v>
      </c>
      <c r="AB38" s="37">
        <v>14810.673000000001</v>
      </c>
      <c r="AC38" s="37">
        <v>21695</v>
      </c>
      <c r="AD38" s="37">
        <v>20443.186900000001</v>
      </c>
      <c r="AE38" s="37">
        <v>0</v>
      </c>
      <c r="AF38" s="37">
        <v>0</v>
      </c>
      <c r="AG38" s="37">
        <v>201740.5</v>
      </c>
      <c r="AH38" s="37">
        <v>199336.88800000001</v>
      </c>
      <c r="AI38" s="37">
        <v>201740.5</v>
      </c>
      <c r="AJ38" s="37">
        <v>199336.88800000001</v>
      </c>
      <c r="AK38" s="37">
        <v>5849</v>
      </c>
      <c r="AL38" s="37">
        <v>4953</v>
      </c>
      <c r="AM38" s="37">
        <v>1634</v>
      </c>
      <c r="AN38" s="37">
        <v>772</v>
      </c>
      <c r="AO38" s="37">
        <v>6910</v>
      </c>
      <c r="AP38" s="37">
        <v>6450</v>
      </c>
      <c r="AQ38" s="37">
        <f t="shared" si="6"/>
        <v>3215.4321000000054</v>
      </c>
      <c r="AR38" s="37">
        <f t="shared" si="7"/>
        <v>2342.5500000000029</v>
      </c>
      <c r="AS38" s="37">
        <v>100531.42570000001</v>
      </c>
      <c r="AT38" s="37">
        <v>99657.55</v>
      </c>
      <c r="AU38" s="37">
        <v>0</v>
      </c>
      <c r="AV38" s="37">
        <v>0</v>
      </c>
      <c r="AW38" s="37">
        <v>97361.425700000007</v>
      </c>
      <c r="AX38" s="37">
        <v>97315</v>
      </c>
      <c r="AY38" s="37">
        <v>0</v>
      </c>
      <c r="AZ38" s="37">
        <v>0</v>
      </c>
      <c r="BA38" s="37">
        <v>97315.993600000002</v>
      </c>
      <c r="BB38" s="37">
        <v>97315</v>
      </c>
      <c r="BC38" s="37">
        <v>257851.80499999999</v>
      </c>
      <c r="BD38" s="37">
        <v>240411.416</v>
      </c>
      <c r="BE38" s="37">
        <v>15743.934999999999</v>
      </c>
      <c r="BF38" s="37">
        <v>12821.601000000001</v>
      </c>
      <c r="BG38" s="37">
        <v>0</v>
      </c>
      <c r="BH38" s="37">
        <v>0</v>
      </c>
      <c r="BI38" s="37">
        <v>-10000</v>
      </c>
      <c r="BJ38" s="37">
        <v>-4103.9049999999997</v>
      </c>
      <c r="BK38" s="37">
        <v>-18900</v>
      </c>
      <c r="BL38" s="37">
        <v>-7701.9780000000001</v>
      </c>
      <c r="BM38" s="37">
        <v>0</v>
      </c>
      <c r="BN38" s="37">
        <v>0</v>
      </c>
    </row>
    <row r="39" spans="1:66" ht="16.5" customHeight="1" x14ac:dyDescent="0.3">
      <c r="A39" s="36">
        <v>29</v>
      </c>
      <c r="B39" s="41" t="s">
        <v>107</v>
      </c>
      <c r="C39" s="37">
        <f t="shared" si="0"/>
        <v>239351.14399999997</v>
      </c>
      <c r="D39" s="37">
        <f t="shared" si="1"/>
        <v>181920.20899999997</v>
      </c>
      <c r="E39" s="37">
        <f t="shared" si="2"/>
        <v>153170</v>
      </c>
      <c r="F39" s="37">
        <f t="shared" si="3"/>
        <v>119135.05379999999</v>
      </c>
      <c r="G39" s="37">
        <f t="shared" si="4"/>
        <v>86181.143999999986</v>
      </c>
      <c r="H39" s="37">
        <f t="shared" si="5"/>
        <v>62785.155199999979</v>
      </c>
      <c r="I39" s="37">
        <v>56034</v>
      </c>
      <c r="J39" s="37">
        <v>51886.962</v>
      </c>
      <c r="K39" s="37">
        <v>0</v>
      </c>
      <c r="L39" s="37">
        <v>0</v>
      </c>
      <c r="M39" s="37">
        <v>42545.04</v>
      </c>
      <c r="N39" s="37">
        <v>20294.4918</v>
      </c>
      <c r="O39" s="37">
        <v>9345.2000000000007</v>
      </c>
      <c r="P39" s="37">
        <v>7061.0541999999996</v>
      </c>
      <c r="Q39" s="37">
        <v>2600</v>
      </c>
      <c r="R39" s="37">
        <v>0</v>
      </c>
      <c r="S39" s="37">
        <v>1131.0999999999999</v>
      </c>
      <c r="T39" s="37">
        <v>1065.856</v>
      </c>
      <c r="U39" s="37">
        <v>600</v>
      </c>
      <c r="V39" s="37">
        <v>162</v>
      </c>
      <c r="W39" s="37">
        <v>4085</v>
      </c>
      <c r="X39" s="37">
        <v>1556.2</v>
      </c>
      <c r="Y39" s="37">
        <v>1095</v>
      </c>
      <c r="Z39" s="37">
        <v>145</v>
      </c>
      <c r="AA39" s="37">
        <v>5200</v>
      </c>
      <c r="AB39" s="37">
        <v>70</v>
      </c>
      <c r="AC39" s="37">
        <v>11307.14</v>
      </c>
      <c r="AD39" s="37">
        <v>5480.57</v>
      </c>
      <c r="AE39" s="37">
        <v>0</v>
      </c>
      <c r="AF39" s="37">
        <v>0</v>
      </c>
      <c r="AG39" s="37">
        <v>43825.7</v>
      </c>
      <c r="AH39" s="37">
        <v>43166.1</v>
      </c>
      <c r="AI39" s="37">
        <v>43825.7</v>
      </c>
      <c r="AJ39" s="37">
        <v>43166.1</v>
      </c>
      <c r="AK39" s="37">
        <v>0</v>
      </c>
      <c r="AL39" s="37">
        <v>0</v>
      </c>
      <c r="AM39" s="37">
        <v>0</v>
      </c>
      <c r="AN39" s="37">
        <v>0</v>
      </c>
      <c r="AO39" s="37">
        <v>2850</v>
      </c>
      <c r="AP39" s="37">
        <v>2850</v>
      </c>
      <c r="AQ39" s="37">
        <f t="shared" si="6"/>
        <v>11327.8444</v>
      </c>
      <c r="AR39" s="37">
        <f t="shared" si="7"/>
        <v>937.5</v>
      </c>
      <c r="AS39" s="37">
        <v>7915.26</v>
      </c>
      <c r="AT39" s="37">
        <v>937.5</v>
      </c>
      <c r="AU39" s="37">
        <v>3412.5844000000002</v>
      </c>
      <c r="AV39" s="37">
        <v>0</v>
      </c>
      <c r="AW39" s="37">
        <v>6715.26</v>
      </c>
      <c r="AX39" s="37">
        <v>0</v>
      </c>
      <c r="AY39" s="37">
        <v>3412.5844000000002</v>
      </c>
      <c r="AZ39" s="37">
        <v>0</v>
      </c>
      <c r="BA39" s="37">
        <v>0</v>
      </c>
      <c r="BB39" s="37">
        <v>0</v>
      </c>
      <c r="BC39" s="37">
        <v>156437.70199999999</v>
      </c>
      <c r="BD39" s="37">
        <v>139406.91699999999</v>
      </c>
      <c r="BE39" s="37">
        <v>23325.157599999999</v>
      </c>
      <c r="BF39" s="37">
        <v>21930.2382</v>
      </c>
      <c r="BG39" s="37">
        <v>0</v>
      </c>
      <c r="BH39" s="37">
        <v>0</v>
      </c>
      <c r="BI39" s="37">
        <v>-1500</v>
      </c>
      <c r="BJ39" s="37">
        <v>0</v>
      </c>
      <c r="BK39" s="37">
        <v>-95494.3</v>
      </c>
      <c r="BL39" s="37">
        <v>-98552</v>
      </c>
      <c r="BM39" s="37">
        <v>0</v>
      </c>
      <c r="BN39" s="37">
        <v>0</v>
      </c>
    </row>
    <row r="40" spans="1:66" s="38" customFormat="1" ht="23.25" customHeight="1" x14ac:dyDescent="0.25">
      <c r="A40" s="36">
        <v>30</v>
      </c>
      <c r="B40" s="41" t="s">
        <v>108</v>
      </c>
      <c r="C40" s="37">
        <f t="shared" si="0"/>
        <v>583807.04079999996</v>
      </c>
      <c r="D40" s="37">
        <f t="shared" si="1"/>
        <v>477253.32209999999</v>
      </c>
      <c r="E40" s="37">
        <f t="shared" si="2"/>
        <v>489794.3</v>
      </c>
      <c r="F40" s="37">
        <f t="shared" si="3"/>
        <v>442792.73969999992</v>
      </c>
      <c r="G40" s="37">
        <f t="shared" si="4"/>
        <v>177834.2408</v>
      </c>
      <c r="H40" s="37">
        <f t="shared" si="5"/>
        <v>118282.08240000001</v>
      </c>
      <c r="I40" s="37">
        <v>85873.4</v>
      </c>
      <c r="J40" s="37">
        <v>75677.887000000002</v>
      </c>
      <c r="K40" s="37">
        <v>0</v>
      </c>
      <c r="L40" s="37">
        <v>0</v>
      </c>
      <c r="M40" s="37">
        <v>101223.9</v>
      </c>
      <c r="N40" s="37">
        <v>77276.964699999997</v>
      </c>
      <c r="O40" s="37">
        <v>7290</v>
      </c>
      <c r="P40" s="37">
        <v>6234.2487000000001</v>
      </c>
      <c r="Q40" s="37">
        <v>62496.9</v>
      </c>
      <c r="R40" s="37">
        <v>59134.21</v>
      </c>
      <c r="S40" s="37">
        <v>864.5</v>
      </c>
      <c r="T40" s="37">
        <v>611.30799999999999</v>
      </c>
      <c r="U40" s="37">
        <v>2420</v>
      </c>
      <c r="V40" s="37">
        <v>197.4</v>
      </c>
      <c r="W40" s="37">
        <v>6484</v>
      </c>
      <c r="X40" s="37">
        <v>1799.875</v>
      </c>
      <c r="Y40" s="37">
        <v>3664</v>
      </c>
      <c r="Z40" s="37">
        <v>1020</v>
      </c>
      <c r="AA40" s="37">
        <v>3300</v>
      </c>
      <c r="AB40" s="37">
        <v>1383.4</v>
      </c>
      <c r="AC40" s="37">
        <v>11102.5</v>
      </c>
      <c r="AD40" s="37">
        <v>5401.53</v>
      </c>
      <c r="AE40" s="37">
        <v>0</v>
      </c>
      <c r="AF40" s="37">
        <v>0</v>
      </c>
      <c r="AG40" s="37">
        <v>208189.5</v>
      </c>
      <c r="AH40" s="37">
        <v>199480.95499999999</v>
      </c>
      <c r="AI40" s="37">
        <v>208189.5</v>
      </c>
      <c r="AJ40" s="37">
        <v>199480.95499999999</v>
      </c>
      <c r="AK40" s="37">
        <v>0</v>
      </c>
      <c r="AL40" s="37">
        <v>0</v>
      </c>
      <c r="AM40" s="37">
        <v>0</v>
      </c>
      <c r="AN40" s="37">
        <v>0</v>
      </c>
      <c r="AO40" s="37">
        <v>7380</v>
      </c>
      <c r="AP40" s="37">
        <v>5147.2179999999998</v>
      </c>
      <c r="AQ40" s="37">
        <f t="shared" si="6"/>
        <v>3306</v>
      </c>
      <c r="AR40" s="37">
        <f t="shared" si="7"/>
        <v>1388.2149999999965</v>
      </c>
      <c r="AS40" s="37">
        <v>87127.5</v>
      </c>
      <c r="AT40" s="37">
        <v>85209.714999999997</v>
      </c>
      <c r="AU40" s="37">
        <v>0</v>
      </c>
      <c r="AV40" s="37">
        <v>0</v>
      </c>
      <c r="AW40" s="37">
        <v>83821.5</v>
      </c>
      <c r="AX40" s="37">
        <v>83821.5</v>
      </c>
      <c r="AY40" s="37">
        <v>0</v>
      </c>
      <c r="AZ40" s="37">
        <v>0</v>
      </c>
      <c r="BA40" s="37">
        <v>83821.5</v>
      </c>
      <c r="BB40" s="37">
        <v>83821.5</v>
      </c>
      <c r="BC40" s="37">
        <v>162184.2408</v>
      </c>
      <c r="BD40" s="37">
        <v>114164.899</v>
      </c>
      <c r="BE40" s="37">
        <v>18450</v>
      </c>
      <c r="BF40" s="37">
        <v>16709.4054</v>
      </c>
      <c r="BG40" s="37">
        <v>0</v>
      </c>
      <c r="BH40" s="37">
        <v>0</v>
      </c>
      <c r="BI40" s="37">
        <v>0</v>
      </c>
      <c r="BJ40" s="37">
        <v>0</v>
      </c>
      <c r="BK40" s="37">
        <v>-2800</v>
      </c>
      <c r="BL40" s="37">
        <v>-12592.222</v>
      </c>
      <c r="BM40" s="37">
        <v>0</v>
      </c>
      <c r="BN40" s="37">
        <v>0</v>
      </c>
    </row>
    <row r="41" spans="1:66" ht="16.5" customHeight="1" x14ac:dyDescent="0.3">
      <c r="A41" s="36">
        <v>31</v>
      </c>
      <c r="B41" s="41" t="s">
        <v>109</v>
      </c>
      <c r="C41" s="37">
        <f t="shared" si="0"/>
        <v>198261.85499999998</v>
      </c>
      <c r="D41" s="37">
        <f t="shared" si="1"/>
        <v>163507.69819999998</v>
      </c>
      <c r="E41" s="37">
        <f t="shared" si="2"/>
        <v>88979</v>
      </c>
      <c r="F41" s="37">
        <f t="shared" si="3"/>
        <v>63741.986199999999</v>
      </c>
      <c r="G41" s="37">
        <f t="shared" si="4"/>
        <v>109282.855</v>
      </c>
      <c r="H41" s="37">
        <f t="shared" si="5"/>
        <v>99765.712</v>
      </c>
      <c r="I41" s="37">
        <v>34158.6</v>
      </c>
      <c r="J41" s="37">
        <v>31617.504000000001</v>
      </c>
      <c r="K41" s="37">
        <v>0</v>
      </c>
      <c r="L41" s="37">
        <v>0</v>
      </c>
      <c r="M41" s="37">
        <v>14217</v>
      </c>
      <c r="N41" s="37">
        <v>5657.6833999999999</v>
      </c>
      <c r="O41" s="37">
        <v>2000</v>
      </c>
      <c r="P41" s="37">
        <v>1301.4911999999999</v>
      </c>
      <c r="Q41" s="37">
        <v>3358</v>
      </c>
      <c r="R41" s="37">
        <v>3340</v>
      </c>
      <c r="S41" s="37">
        <v>440</v>
      </c>
      <c r="T41" s="37">
        <v>239.19220000000001</v>
      </c>
      <c r="U41" s="37">
        <v>200</v>
      </c>
      <c r="V41" s="37">
        <v>0</v>
      </c>
      <c r="W41" s="37">
        <v>1370</v>
      </c>
      <c r="X41" s="37">
        <v>348.5</v>
      </c>
      <c r="Y41" s="37">
        <v>250</v>
      </c>
      <c r="Z41" s="37">
        <v>0</v>
      </c>
      <c r="AA41" s="37">
        <v>3160</v>
      </c>
      <c r="AB41" s="37">
        <v>116.5</v>
      </c>
      <c r="AC41" s="37">
        <v>3221</v>
      </c>
      <c r="AD41" s="37">
        <v>137.5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27268</v>
      </c>
      <c r="AL41" s="37">
        <v>25666.7988</v>
      </c>
      <c r="AM41" s="37">
        <v>26468</v>
      </c>
      <c r="AN41" s="37">
        <v>25196.898799999999</v>
      </c>
      <c r="AO41" s="37">
        <v>1200</v>
      </c>
      <c r="AP41" s="37">
        <v>800</v>
      </c>
      <c r="AQ41" s="37">
        <f t="shared" si="6"/>
        <v>12135.4</v>
      </c>
      <c r="AR41" s="37">
        <f t="shared" si="7"/>
        <v>0</v>
      </c>
      <c r="AS41" s="37">
        <v>12135.4</v>
      </c>
      <c r="AT41" s="37">
        <v>0</v>
      </c>
      <c r="AU41" s="37">
        <v>0</v>
      </c>
      <c r="AV41" s="37">
        <v>0</v>
      </c>
      <c r="AW41" s="37">
        <v>11356.4</v>
      </c>
      <c r="AX41" s="37">
        <v>0</v>
      </c>
      <c r="AY41" s="37">
        <v>0</v>
      </c>
      <c r="AZ41" s="37">
        <v>0</v>
      </c>
      <c r="BA41" s="37">
        <v>0</v>
      </c>
      <c r="BB41" s="37">
        <v>0</v>
      </c>
      <c r="BC41" s="37">
        <v>108002.855</v>
      </c>
      <c r="BD41" s="37">
        <v>98749.501999999993</v>
      </c>
      <c r="BE41" s="37">
        <v>1280</v>
      </c>
      <c r="BF41" s="37">
        <v>1278</v>
      </c>
      <c r="BG41" s="37">
        <v>0</v>
      </c>
      <c r="BH41" s="37">
        <v>0</v>
      </c>
      <c r="BI41" s="37">
        <v>0</v>
      </c>
      <c r="BJ41" s="37">
        <v>0</v>
      </c>
      <c r="BK41" s="37">
        <v>0</v>
      </c>
      <c r="BL41" s="37">
        <v>-261.79000000000002</v>
      </c>
      <c r="BM41" s="37">
        <v>0</v>
      </c>
      <c r="BN41" s="37">
        <v>0</v>
      </c>
    </row>
    <row r="42" spans="1:66" ht="16.5" customHeight="1" x14ac:dyDescent="0.3">
      <c r="A42" s="36">
        <v>32</v>
      </c>
      <c r="B42" s="41" t="s">
        <v>110</v>
      </c>
      <c r="C42" s="37">
        <f t="shared" si="0"/>
        <v>42447.766300000003</v>
      </c>
      <c r="D42" s="37">
        <f t="shared" si="1"/>
        <v>36149.686099999999</v>
      </c>
      <c r="E42" s="37">
        <f t="shared" si="2"/>
        <v>38218.700000000004</v>
      </c>
      <c r="F42" s="37">
        <f t="shared" si="3"/>
        <v>31921.542099999999</v>
      </c>
      <c r="G42" s="37">
        <f t="shared" si="4"/>
        <v>11272.8663</v>
      </c>
      <c r="H42" s="37">
        <f t="shared" si="5"/>
        <v>11109.143999999998</v>
      </c>
      <c r="I42" s="37">
        <v>15212</v>
      </c>
      <c r="J42" s="37">
        <v>15133.761</v>
      </c>
      <c r="K42" s="37">
        <v>0</v>
      </c>
      <c r="L42" s="37">
        <v>0</v>
      </c>
      <c r="M42" s="37">
        <v>8641.9</v>
      </c>
      <c r="N42" s="37">
        <v>4001.3391000000001</v>
      </c>
      <c r="O42" s="37">
        <v>2500</v>
      </c>
      <c r="P42" s="37">
        <v>1275.3841</v>
      </c>
      <c r="Q42" s="37">
        <v>809.6</v>
      </c>
      <c r="R42" s="37">
        <v>12.5</v>
      </c>
      <c r="S42" s="37">
        <v>200</v>
      </c>
      <c r="T42" s="37">
        <v>127.0551</v>
      </c>
      <c r="U42" s="37">
        <v>70</v>
      </c>
      <c r="V42" s="37">
        <v>44</v>
      </c>
      <c r="W42" s="37">
        <v>664</v>
      </c>
      <c r="X42" s="37">
        <v>116.4</v>
      </c>
      <c r="Y42" s="37">
        <v>244</v>
      </c>
      <c r="Z42" s="37">
        <v>0</v>
      </c>
      <c r="AA42" s="37">
        <v>2792.3</v>
      </c>
      <c r="AB42" s="37">
        <v>1727</v>
      </c>
      <c r="AC42" s="37">
        <v>1326</v>
      </c>
      <c r="AD42" s="37">
        <v>652.99990000000003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6321</v>
      </c>
      <c r="AL42" s="37">
        <v>5294.2619999999997</v>
      </c>
      <c r="AM42" s="37">
        <v>0</v>
      </c>
      <c r="AN42" s="37">
        <v>0</v>
      </c>
      <c r="AO42" s="37">
        <v>0</v>
      </c>
      <c r="AP42" s="37">
        <v>0</v>
      </c>
      <c r="AQ42" s="37">
        <f t="shared" si="6"/>
        <v>1000</v>
      </c>
      <c r="AR42" s="37">
        <f t="shared" si="7"/>
        <v>611.18000000000029</v>
      </c>
      <c r="AS42" s="37">
        <v>8043.8</v>
      </c>
      <c r="AT42" s="37">
        <v>7492.18</v>
      </c>
      <c r="AU42" s="37">
        <v>0</v>
      </c>
      <c r="AV42" s="37">
        <v>0</v>
      </c>
      <c r="AW42" s="37">
        <v>7643.8</v>
      </c>
      <c r="AX42" s="37">
        <v>7481</v>
      </c>
      <c r="AY42" s="37">
        <v>0</v>
      </c>
      <c r="AZ42" s="37">
        <v>0</v>
      </c>
      <c r="BA42" s="37">
        <v>7043.8</v>
      </c>
      <c r="BB42" s="37">
        <v>6881</v>
      </c>
      <c r="BC42" s="37">
        <v>10144.8663</v>
      </c>
      <c r="BD42" s="37">
        <v>10006.343999999999</v>
      </c>
      <c r="BE42" s="37">
        <v>1128</v>
      </c>
      <c r="BF42" s="37">
        <v>1102.8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</row>
    <row r="43" spans="1:66" s="38" customFormat="1" ht="19.5" customHeight="1" x14ac:dyDescent="0.25">
      <c r="A43" s="36">
        <v>33</v>
      </c>
      <c r="B43" s="41" t="s">
        <v>111</v>
      </c>
      <c r="C43" s="37">
        <f t="shared" ref="C43:C69" si="8">E43+G43-BA43</f>
        <v>136356.38710000002</v>
      </c>
      <c r="D43" s="37">
        <f t="shared" ref="D43:D69" si="9">F43+H43-BB43</f>
        <v>101931.31909999999</v>
      </c>
      <c r="E43" s="37">
        <f t="shared" ref="E43:E65" si="10">I43+K43+M43+AE43+AG43+AK43+AO43+AS43</f>
        <v>101924.9</v>
      </c>
      <c r="F43" s="37">
        <f t="shared" ref="F43:F65" si="11">J43+L43+N43+AF43+AH43+AL43+AP43+AT43</f>
        <v>69752.612099999998</v>
      </c>
      <c r="G43" s="37">
        <f t="shared" ref="G43:G69" si="12">AY43+BC43+BE43+BG43+BI43+BK43+BM43</f>
        <v>41584.007100000003</v>
      </c>
      <c r="H43" s="37">
        <f t="shared" ref="H43:H65" si="13">AZ43+BD43+BF43+BH43+BJ43+BL43+BN43</f>
        <v>39331.226999999999</v>
      </c>
      <c r="I43" s="37">
        <v>38799</v>
      </c>
      <c r="J43" s="37">
        <v>37162.207000000002</v>
      </c>
      <c r="K43" s="37">
        <v>0</v>
      </c>
      <c r="L43" s="37">
        <v>0</v>
      </c>
      <c r="M43" s="37">
        <v>23272.400000000001</v>
      </c>
      <c r="N43" s="37">
        <v>14334.1101</v>
      </c>
      <c r="O43" s="37">
        <v>3470</v>
      </c>
      <c r="P43" s="37">
        <v>1883.8375000000001</v>
      </c>
      <c r="Q43" s="37">
        <v>1600</v>
      </c>
      <c r="R43" s="37">
        <v>0</v>
      </c>
      <c r="S43" s="37">
        <v>340</v>
      </c>
      <c r="T43" s="37">
        <v>193.36760000000001</v>
      </c>
      <c r="U43" s="37">
        <v>115</v>
      </c>
      <c r="V43" s="37">
        <v>0</v>
      </c>
      <c r="W43" s="37">
        <v>2640.9</v>
      </c>
      <c r="X43" s="37">
        <v>658.2</v>
      </c>
      <c r="Y43" s="37">
        <v>870.7</v>
      </c>
      <c r="Z43" s="37">
        <v>0</v>
      </c>
      <c r="AA43" s="37">
        <v>7156</v>
      </c>
      <c r="AB43" s="37">
        <v>6186.4</v>
      </c>
      <c r="AC43" s="37">
        <v>6795.5</v>
      </c>
      <c r="AD43" s="37">
        <v>4630.03</v>
      </c>
      <c r="AE43" s="37">
        <v>0</v>
      </c>
      <c r="AF43" s="37">
        <v>0</v>
      </c>
      <c r="AG43" s="37">
        <v>14665</v>
      </c>
      <c r="AH43" s="37">
        <v>4199</v>
      </c>
      <c r="AI43" s="37">
        <v>14665</v>
      </c>
      <c r="AJ43" s="37">
        <v>4199</v>
      </c>
      <c r="AK43" s="37">
        <v>7953</v>
      </c>
      <c r="AL43" s="37">
        <v>4400</v>
      </c>
      <c r="AM43" s="37">
        <v>0</v>
      </c>
      <c r="AN43" s="37">
        <v>0</v>
      </c>
      <c r="AO43" s="37">
        <v>0</v>
      </c>
      <c r="AP43" s="37">
        <v>0</v>
      </c>
      <c r="AQ43" s="37">
        <f t="shared" ref="AQ43:AQ65" si="14">AS43+AU43-BA43</f>
        <v>10082.98</v>
      </c>
      <c r="AR43" s="37">
        <f t="shared" ref="AR43:AR65" si="15">AT43+AV43-BB43</f>
        <v>2504.7749999999996</v>
      </c>
      <c r="AS43" s="37">
        <v>17235.5</v>
      </c>
      <c r="AT43" s="37">
        <v>9657.2950000000001</v>
      </c>
      <c r="AU43" s="37">
        <v>0</v>
      </c>
      <c r="AV43" s="37">
        <v>0</v>
      </c>
      <c r="AW43" s="37">
        <v>16799.5</v>
      </c>
      <c r="AX43" s="37">
        <v>9522.52</v>
      </c>
      <c r="AY43" s="37">
        <v>0</v>
      </c>
      <c r="AZ43" s="37">
        <v>0</v>
      </c>
      <c r="BA43" s="37">
        <v>7152.52</v>
      </c>
      <c r="BB43" s="37">
        <v>7152.52</v>
      </c>
      <c r="BC43" s="37">
        <v>40921.007100000003</v>
      </c>
      <c r="BD43" s="37">
        <v>39704.226999999999</v>
      </c>
      <c r="BE43" s="37">
        <v>663</v>
      </c>
      <c r="BF43" s="37">
        <v>410</v>
      </c>
      <c r="BG43" s="37">
        <v>0</v>
      </c>
      <c r="BH43" s="37">
        <v>0</v>
      </c>
      <c r="BI43" s="37">
        <v>0</v>
      </c>
      <c r="BJ43" s="37">
        <v>-783</v>
      </c>
      <c r="BK43" s="37">
        <v>0</v>
      </c>
      <c r="BL43" s="37">
        <v>0</v>
      </c>
      <c r="BM43" s="37">
        <v>0</v>
      </c>
      <c r="BN43" s="37">
        <v>0</v>
      </c>
    </row>
    <row r="44" spans="1:66" ht="16.5" customHeight="1" x14ac:dyDescent="0.3">
      <c r="A44" s="36">
        <v>34</v>
      </c>
      <c r="B44" s="41" t="s">
        <v>112</v>
      </c>
      <c r="C44" s="37">
        <f t="shared" si="8"/>
        <v>358212.56180000002</v>
      </c>
      <c r="D44" s="37">
        <f t="shared" si="9"/>
        <v>247826.92339999997</v>
      </c>
      <c r="E44" s="37">
        <f t="shared" si="10"/>
        <v>238000</v>
      </c>
      <c r="F44" s="37">
        <f t="shared" si="11"/>
        <v>138849.9417</v>
      </c>
      <c r="G44" s="37">
        <f t="shared" si="12"/>
        <v>161565.5618</v>
      </c>
      <c r="H44" s="37">
        <f t="shared" si="13"/>
        <v>150329.9817</v>
      </c>
      <c r="I44" s="37">
        <v>77675.5</v>
      </c>
      <c r="J44" s="37">
        <v>69672.81</v>
      </c>
      <c r="K44" s="37">
        <v>0</v>
      </c>
      <c r="L44" s="37">
        <v>0</v>
      </c>
      <c r="M44" s="37">
        <v>47339.48</v>
      </c>
      <c r="N44" s="37">
        <v>14776.1317</v>
      </c>
      <c r="O44" s="37">
        <v>4800</v>
      </c>
      <c r="P44" s="37">
        <v>1625.2657999999999</v>
      </c>
      <c r="Q44" s="37">
        <v>2900</v>
      </c>
      <c r="R44" s="37">
        <v>2900</v>
      </c>
      <c r="S44" s="37">
        <v>1000</v>
      </c>
      <c r="T44" s="37">
        <v>356.75119999999998</v>
      </c>
      <c r="U44" s="37">
        <v>1000</v>
      </c>
      <c r="V44" s="37">
        <v>0</v>
      </c>
      <c r="W44" s="37">
        <v>4700</v>
      </c>
      <c r="X44" s="37">
        <v>1744.7449999999999</v>
      </c>
      <c r="Y44" s="37">
        <v>1700</v>
      </c>
      <c r="Z44" s="37">
        <v>775.44500000000005</v>
      </c>
      <c r="AA44" s="37">
        <v>13959.48</v>
      </c>
      <c r="AB44" s="37">
        <v>1356.78</v>
      </c>
      <c r="AC44" s="37">
        <v>15200</v>
      </c>
      <c r="AD44" s="37">
        <v>5540.7527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46855.02</v>
      </c>
      <c r="AL44" s="37">
        <v>0</v>
      </c>
      <c r="AM44" s="37">
        <v>0</v>
      </c>
      <c r="AN44" s="37">
        <v>0</v>
      </c>
      <c r="AO44" s="37">
        <v>16230</v>
      </c>
      <c r="AP44" s="37">
        <v>13030</v>
      </c>
      <c r="AQ44" s="37">
        <f t="shared" si="14"/>
        <v>8547</v>
      </c>
      <c r="AR44" s="37">
        <f t="shared" si="15"/>
        <v>18</v>
      </c>
      <c r="AS44" s="37">
        <v>49900</v>
      </c>
      <c r="AT44" s="37">
        <v>41371</v>
      </c>
      <c r="AU44" s="37">
        <v>0</v>
      </c>
      <c r="AV44" s="37">
        <v>0</v>
      </c>
      <c r="AW44" s="37">
        <v>47600</v>
      </c>
      <c r="AX44" s="37">
        <v>41353</v>
      </c>
      <c r="AY44" s="37">
        <v>0</v>
      </c>
      <c r="AZ44" s="37">
        <v>0</v>
      </c>
      <c r="BA44" s="37">
        <v>41353</v>
      </c>
      <c r="BB44" s="37">
        <v>41353</v>
      </c>
      <c r="BC44" s="37">
        <v>161170.5618</v>
      </c>
      <c r="BD44" s="37">
        <v>155159.4602</v>
      </c>
      <c r="BE44" s="37">
        <v>395</v>
      </c>
      <c r="BF44" s="37">
        <v>395</v>
      </c>
      <c r="BG44" s="37">
        <v>0</v>
      </c>
      <c r="BH44" s="37">
        <v>0</v>
      </c>
      <c r="BI44" s="37">
        <v>0</v>
      </c>
      <c r="BJ44" s="37">
        <v>-5224.4785000000002</v>
      </c>
      <c r="BK44" s="37">
        <v>0</v>
      </c>
      <c r="BL44" s="37">
        <v>0</v>
      </c>
      <c r="BM44" s="37">
        <v>0</v>
      </c>
      <c r="BN44" s="37">
        <v>0</v>
      </c>
    </row>
    <row r="45" spans="1:66" ht="16.5" customHeight="1" x14ac:dyDescent="0.3">
      <c r="A45" s="36">
        <v>35</v>
      </c>
      <c r="B45" s="41" t="s">
        <v>113</v>
      </c>
      <c r="C45" s="37">
        <f t="shared" si="8"/>
        <v>244608.7</v>
      </c>
      <c r="D45" s="37">
        <f t="shared" si="9"/>
        <v>215633.82689999999</v>
      </c>
      <c r="E45" s="37">
        <f t="shared" si="10"/>
        <v>169967.54700000002</v>
      </c>
      <c r="F45" s="37">
        <f t="shared" si="11"/>
        <v>141762.67389999999</v>
      </c>
      <c r="G45" s="37">
        <f t="shared" si="12"/>
        <v>108541.15300000001</v>
      </c>
      <c r="H45" s="37">
        <f t="shared" si="13"/>
        <v>100405.95699999999</v>
      </c>
      <c r="I45" s="37">
        <v>40700.26</v>
      </c>
      <c r="J45" s="37">
        <v>37570.377</v>
      </c>
      <c r="K45" s="37">
        <v>0</v>
      </c>
      <c r="L45" s="37">
        <v>0</v>
      </c>
      <c r="M45" s="37">
        <v>27702.9</v>
      </c>
      <c r="N45" s="37">
        <v>18350.530900000002</v>
      </c>
      <c r="O45" s="37">
        <v>2200</v>
      </c>
      <c r="P45" s="37">
        <v>1782.6139000000001</v>
      </c>
      <c r="Q45" s="37">
        <v>2619.16</v>
      </c>
      <c r="R45" s="37">
        <v>2190</v>
      </c>
      <c r="S45" s="37">
        <v>150</v>
      </c>
      <c r="T45" s="37">
        <v>46.592300000000002</v>
      </c>
      <c r="U45" s="37">
        <v>200</v>
      </c>
      <c r="V45" s="37">
        <v>74</v>
      </c>
      <c r="W45" s="37">
        <v>2600</v>
      </c>
      <c r="X45" s="37">
        <v>1077.2</v>
      </c>
      <c r="Y45" s="37">
        <v>900</v>
      </c>
      <c r="Z45" s="37">
        <v>159</v>
      </c>
      <c r="AA45" s="37">
        <v>12000</v>
      </c>
      <c r="AB45" s="37">
        <v>7767.64</v>
      </c>
      <c r="AC45" s="37">
        <v>4973.74</v>
      </c>
      <c r="AD45" s="37">
        <v>3171.0776999999998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62314.387000000002</v>
      </c>
      <c r="AL45" s="37">
        <v>54241.962</v>
      </c>
      <c r="AM45" s="37">
        <v>0</v>
      </c>
      <c r="AN45" s="37">
        <v>0</v>
      </c>
      <c r="AO45" s="37">
        <v>5000</v>
      </c>
      <c r="AP45" s="37">
        <v>5000</v>
      </c>
      <c r="AQ45" s="37">
        <f t="shared" si="14"/>
        <v>350</v>
      </c>
      <c r="AR45" s="37">
        <f t="shared" si="15"/>
        <v>65</v>
      </c>
      <c r="AS45" s="37">
        <v>34250</v>
      </c>
      <c r="AT45" s="37">
        <v>26599.804</v>
      </c>
      <c r="AU45" s="37">
        <v>0</v>
      </c>
      <c r="AV45" s="37">
        <v>0</v>
      </c>
      <c r="AW45" s="37">
        <v>33900</v>
      </c>
      <c r="AX45" s="37">
        <v>26534.804</v>
      </c>
      <c r="AY45" s="37">
        <v>0</v>
      </c>
      <c r="AZ45" s="37">
        <v>0</v>
      </c>
      <c r="BA45" s="37">
        <v>33900</v>
      </c>
      <c r="BB45" s="37">
        <v>26534.804</v>
      </c>
      <c r="BC45" s="37">
        <v>101305.1</v>
      </c>
      <c r="BD45" s="37">
        <v>97305.956999999995</v>
      </c>
      <c r="BE45" s="37">
        <v>7236.0529999999999</v>
      </c>
      <c r="BF45" s="37">
        <v>3100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</row>
    <row r="46" spans="1:66" s="38" customFormat="1" ht="19.5" customHeight="1" x14ac:dyDescent="0.25">
      <c r="A46" s="36">
        <v>36</v>
      </c>
      <c r="B46" s="41" t="s">
        <v>114</v>
      </c>
      <c r="C46" s="37">
        <f t="shared" si="8"/>
        <v>211732.95880000002</v>
      </c>
      <c r="D46" s="37">
        <f t="shared" si="9"/>
        <v>168357.288</v>
      </c>
      <c r="E46" s="37">
        <f t="shared" si="10"/>
        <v>154390.9</v>
      </c>
      <c r="F46" s="37">
        <f t="shared" si="11"/>
        <v>115160.48</v>
      </c>
      <c r="G46" s="37">
        <f t="shared" si="12"/>
        <v>88842.058800000013</v>
      </c>
      <c r="H46" s="37">
        <f t="shared" si="13"/>
        <v>84088.24</v>
      </c>
      <c r="I46" s="37">
        <v>46805</v>
      </c>
      <c r="J46" s="37">
        <v>46387.211000000003</v>
      </c>
      <c r="K46" s="37">
        <v>0</v>
      </c>
      <c r="L46" s="37">
        <v>0</v>
      </c>
      <c r="M46" s="37">
        <v>24075.9</v>
      </c>
      <c r="N46" s="37">
        <v>14332.799000000001</v>
      </c>
      <c r="O46" s="37">
        <v>2860.9</v>
      </c>
      <c r="P46" s="37">
        <v>1197.2684999999999</v>
      </c>
      <c r="Q46" s="37">
        <v>2250</v>
      </c>
      <c r="R46" s="37">
        <v>1789.2</v>
      </c>
      <c r="S46" s="37">
        <v>460</v>
      </c>
      <c r="T46" s="37">
        <v>333.03699999999998</v>
      </c>
      <c r="U46" s="37">
        <v>270</v>
      </c>
      <c r="V46" s="37">
        <v>98.9</v>
      </c>
      <c r="W46" s="37">
        <v>2770</v>
      </c>
      <c r="X46" s="37">
        <v>940.7</v>
      </c>
      <c r="Y46" s="37">
        <v>210</v>
      </c>
      <c r="Z46" s="37">
        <v>0</v>
      </c>
      <c r="AA46" s="37">
        <v>7055</v>
      </c>
      <c r="AB46" s="37">
        <v>4354.32</v>
      </c>
      <c r="AC46" s="37">
        <v>6550</v>
      </c>
      <c r="AD46" s="37">
        <v>4551.2924999999996</v>
      </c>
      <c r="AE46" s="37">
        <v>0</v>
      </c>
      <c r="AF46" s="37">
        <v>0</v>
      </c>
      <c r="AG46" s="37">
        <v>19700</v>
      </c>
      <c r="AH46" s="37">
        <v>19529.773000000001</v>
      </c>
      <c r="AI46" s="37">
        <v>19700</v>
      </c>
      <c r="AJ46" s="37">
        <v>19529.773000000001</v>
      </c>
      <c r="AK46" s="37">
        <v>28000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f t="shared" si="14"/>
        <v>4310</v>
      </c>
      <c r="AR46" s="37">
        <f t="shared" si="15"/>
        <v>4019.2649999999994</v>
      </c>
      <c r="AS46" s="37">
        <v>35810</v>
      </c>
      <c r="AT46" s="37">
        <v>34910.697</v>
      </c>
      <c r="AU46" s="37">
        <v>0</v>
      </c>
      <c r="AV46" s="37">
        <v>0</v>
      </c>
      <c r="AW46" s="37">
        <v>35360</v>
      </c>
      <c r="AX46" s="37">
        <v>34651.432000000001</v>
      </c>
      <c r="AY46" s="37">
        <v>0</v>
      </c>
      <c r="AZ46" s="37">
        <v>0</v>
      </c>
      <c r="BA46" s="37">
        <v>31500</v>
      </c>
      <c r="BB46" s="37">
        <v>30891.432000000001</v>
      </c>
      <c r="BC46" s="37">
        <v>79417.098800000007</v>
      </c>
      <c r="BD46" s="37">
        <v>76753.099000000002</v>
      </c>
      <c r="BE46" s="37">
        <v>3824.96</v>
      </c>
      <c r="BF46" s="37">
        <v>3648.5</v>
      </c>
      <c r="BG46" s="37">
        <v>8000</v>
      </c>
      <c r="BH46" s="37">
        <v>8000</v>
      </c>
      <c r="BI46" s="37">
        <v>0</v>
      </c>
      <c r="BJ46" s="37">
        <v>0</v>
      </c>
      <c r="BK46" s="37">
        <v>-2400</v>
      </c>
      <c r="BL46" s="37">
        <v>-4313.3590000000004</v>
      </c>
      <c r="BM46" s="37">
        <v>0</v>
      </c>
      <c r="BN46" s="37">
        <v>0</v>
      </c>
    </row>
    <row r="47" spans="1:66" ht="16.5" customHeight="1" x14ac:dyDescent="0.3">
      <c r="A47" s="36">
        <v>37</v>
      </c>
      <c r="B47" s="41" t="s">
        <v>115</v>
      </c>
      <c r="C47" s="37">
        <f t="shared" si="8"/>
        <v>117622.32069999998</v>
      </c>
      <c r="D47" s="37">
        <f t="shared" si="9"/>
        <v>113992.53909999999</v>
      </c>
      <c r="E47" s="37">
        <f t="shared" si="10"/>
        <v>95857.06</v>
      </c>
      <c r="F47" s="37">
        <f t="shared" si="11"/>
        <v>92228.063099999999</v>
      </c>
      <c r="G47" s="37">
        <f t="shared" si="12"/>
        <v>36357.320699999997</v>
      </c>
      <c r="H47" s="37">
        <f t="shared" si="13"/>
        <v>36157.67</v>
      </c>
      <c r="I47" s="37">
        <v>30521</v>
      </c>
      <c r="J47" s="37">
        <v>29073.702000000001</v>
      </c>
      <c r="K47" s="37">
        <v>0</v>
      </c>
      <c r="L47" s="37">
        <v>0</v>
      </c>
      <c r="M47" s="37">
        <v>21314</v>
      </c>
      <c r="N47" s="37">
        <v>20171.045099999999</v>
      </c>
      <c r="O47" s="37">
        <v>2200</v>
      </c>
      <c r="P47" s="37">
        <v>1952.5833</v>
      </c>
      <c r="Q47" s="37">
        <v>0</v>
      </c>
      <c r="R47" s="37">
        <v>0</v>
      </c>
      <c r="S47" s="37">
        <v>204</v>
      </c>
      <c r="T47" s="37">
        <v>129.02979999999999</v>
      </c>
      <c r="U47" s="37">
        <v>21</v>
      </c>
      <c r="V47" s="37">
        <v>20.399999999999999</v>
      </c>
      <c r="W47" s="37">
        <v>1050</v>
      </c>
      <c r="X47" s="37">
        <v>997.36</v>
      </c>
      <c r="Y47" s="37">
        <v>0</v>
      </c>
      <c r="Z47" s="37">
        <v>0</v>
      </c>
      <c r="AA47" s="37">
        <v>7910</v>
      </c>
      <c r="AB47" s="37">
        <v>7707.0883999999996</v>
      </c>
      <c r="AC47" s="37">
        <v>2980</v>
      </c>
      <c r="AD47" s="37">
        <v>2898.5835999999999</v>
      </c>
      <c r="AE47" s="37">
        <v>0</v>
      </c>
      <c r="AF47" s="37">
        <v>0</v>
      </c>
      <c r="AG47" s="37">
        <v>26300</v>
      </c>
      <c r="AH47" s="37">
        <v>25590.621999999999</v>
      </c>
      <c r="AI47" s="37">
        <v>26300</v>
      </c>
      <c r="AJ47" s="37">
        <v>25590.621999999999</v>
      </c>
      <c r="AK47" s="37">
        <v>0</v>
      </c>
      <c r="AL47" s="37">
        <v>0</v>
      </c>
      <c r="AM47" s="37">
        <v>0</v>
      </c>
      <c r="AN47" s="37">
        <v>0</v>
      </c>
      <c r="AO47" s="37">
        <v>2930</v>
      </c>
      <c r="AP47" s="37">
        <v>2902</v>
      </c>
      <c r="AQ47" s="37">
        <f t="shared" si="14"/>
        <v>200</v>
      </c>
      <c r="AR47" s="37">
        <f t="shared" si="15"/>
        <v>97.5</v>
      </c>
      <c r="AS47" s="37">
        <v>14792.06</v>
      </c>
      <c r="AT47" s="37">
        <v>14490.694</v>
      </c>
      <c r="AU47" s="37">
        <v>0</v>
      </c>
      <c r="AV47" s="37">
        <v>0</v>
      </c>
      <c r="AW47" s="37">
        <v>14592.06</v>
      </c>
      <c r="AX47" s="37">
        <v>14393.194</v>
      </c>
      <c r="AY47" s="37">
        <v>0</v>
      </c>
      <c r="AZ47" s="37">
        <v>0</v>
      </c>
      <c r="BA47" s="37">
        <v>14592.06</v>
      </c>
      <c r="BB47" s="37">
        <v>14393.194</v>
      </c>
      <c r="BC47" s="37">
        <v>33209.699999999997</v>
      </c>
      <c r="BD47" s="37">
        <v>33199.646999999997</v>
      </c>
      <c r="BE47" s="37">
        <v>6155.5856999999996</v>
      </c>
      <c r="BF47" s="37">
        <v>6080.05</v>
      </c>
      <c r="BG47" s="37">
        <v>0</v>
      </c>
      <c r="BH47" s="37">
        <v>0</v>
      </c>
      <c r="BI47" s="37">
        <v>0</v>
      </c>
      <c r="BJ47" s="37">
        <v>0</v>
      </c>
      <c r="BK47" s="37">
        <v>-3007.9650000000001</v>
      </c>
      <c r="BL47" s="37">
        <v>-3122.027</v>
      </c>
      <c r="BM47" s="37">
        <v>0</v>
      </c>
      <c r="BN47" s="37">
        <v>0</v>
      </c>
    </row>
    <row r="48" spans="1:66" ht="16.5" customHeight="1" x14ac:dyDescent="0.3">
      <c r="A48" s="36">
        <v>38</v>
      </c>
      <c r="B48" s="41" t="s">
        <v>116</v>
      </c>
      <c r="C48" s="37">
        <f t="shared" si="8"/>
        <v>800733.75070000009</v>
      </c>
      <c r="D48" s="37">
        <f t="shared" si="9"/>
        <v>629731.68650000007</v>
      </c>
      <c r="E48" s="37">
        <f t="shared" si="10"/>
        <v>280489</v>
      </c>
      <c r="F48" s="37">
        <f t="shared" si="11"/>
        <v>140737.05379999999</v>
      </c>
      <c r="G48" s="37">
        <f t="shared" si="12"/>
        <v>574244.75070000009</v>
      </c>
      <c r="H48" s="37">
        <f t="shared" si="13"/>
        <v>540862.84380000003</v>
      </c>
      <c r="I48" s="37">
        <v>65394</v>
      </c>
      <c r="J48" s="37">
        <v>40787.955000000002</v>
      </c>
      <c r="K48" s="37">
        <v>0</v>
      </c>
      <c r="L48" s="37">
        <v>0</v>
      </c>
      <c r="M48" s="37">
        <v>62895</v>
      </c>
      <c r="N48" s="37">
        <v>14239.8977</v>
      </c>
      <c r="O48" s="37">
        <v>8500</v>
      </c>
      <c r="P48" s="37">
        <v>5536.3837999999996</v>
      </c>
      <c r="Q48" s="37">
        <v>2780</v>
      </c>
      <c r="R48" s="37">
        <v>1320</v>
      </c>
      <c r="S48" s="37">
        <v>500</v>
      </c>
      <c r="T48" s="37">
        <v>219.52199999999999</v>
      </c>
      <c r="U48" s="37">
        <v>700</v>
      </c>
      <c r="V48" s="37">
        <v>0</v>
      </c>
      <c r="W48" s="37">
        <v>8000</v>
      </c>
      <c r="X48" s="37">
        <v>716.30399999999997</v>
      </c>
      <c r="Y48" s="37">
        <v>3600</v>
      </c>
      <c r="Z48" s="37">
        <v>100</v>
      </c>
      <c r="AA48" s="37">
        <v>24200</v>
      </c>
      <c r="AB48" s="37">
        <v>2390.5030000000002</v>
      </c>
      <c r="AC48" s="37">
        <v>10500</v>
      </c>
      <c r="AD48" s="37">
        <v>3187.0918999999999</v>
      </c>
      <c r="AE48" s="37">
        <v>0</v>
      </c>
      <c r="AF48" s="37">
        <v>0</v>
      </c>
      <c r="AG48" s="37">
        <v>43000</v>
      </c>
      <c r="AH48" s="37">
        <v>30268.93</v>
      </c>
      <c r="AI48" s="37">
        <v>43000</v>
      </c>
      <c r="AJ48" s="37">
        <v>30268.93</v>
      </c>
      <c r="AK48" s="37">
        <v>43600</v>
      </c>
      <c r="AL48" s="37">
        <v>0</v>
      </c>
      <c r="AM48" s="37">
        <v>0</v>
      </c>
      <c r="AN48" s="37">
        <v>0</v>
      </c>
      <c r="AO48" s="37">
        <v>3000</v>
      </c>
      <c r="AP48" s="37">
        <v>1400</v>
      </c>
      <c r="AQ48" s="37">
        <f t="shared" si="14"/>
        <v>8600</v>
      </c>
      <c r="AR48" s="37">
        <f t="shared" si="15"/>
        <v>2172.0599999999977</v>
      </c>
      <c r="AS48" s="37">
        <v>62600</v>
      </c>
      <c r="AT48" s="37">
        <v>54040.271099999998</v>
      </c>
      <c r="AU48" s="37">
        <v>0</v>
      </c>
      <c r="AV48" s="37">
        <v>0</v>
      </c>
      <c r="AW48" s="37">
        <v>56000</v>
      </c>
      <c r="AX48" s="37">
        <v>53838.2111</v>
      </c>
      <c r="AY48" s="37">
        <v>0</v>
      </c>
      <c r="AZ48" s="37">
        <v>0</v>
      </c>
      <c r="BA48" s="37">
        <v>54000</v>
      </c>
      <c r="BB48" s="37">
        <v>51868.2111</v>
      </c>
      <c r="BC48" s="37">
        <v>561602.83900000004</v>
      </c>
      <c r="BD48" s="37">
        <v>531627.34580000001</v>
      </c>
      <c r="BE48" s="37">
        <v>12641.911700000001</v>
      </c>
      <c r="BF48" s="37">
        <v>9360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-124.502</v>
      </c>
      <c r="BM48" s="37">
        <v>0</v>
      </c>
      <c r="BN48" s="37">
        <v>0</v>
      </c>
    </row>
    <row r="49" spans="1:66" ht="16.5" customHeight="1" x14ac:dyDescent="0.3">
      <c r="A49" s="36">
        <v>39</v>
      </c>
      <c r="B49" s="41" t="s">
        <v>117</v>
      </c>
      <c r="C49" s="37">
        <f t="shared" si="8"/>
        <v>332973.25640000001</v>
      </c>
      <c r="D49" s="37">
        <f t="shared" si="9"/>
        <v>275331.34159999999</v>
      </c>
      <c r="E49" s="37">
        <f t="shared" si="10"/>
        <v>214622.7</v>
      </c>
      <c r="F49" s="37">
        <f t="shared" si="11"/>
        <v>160031.25459999999</v>
      </c>
      <c r="G49" s="37">
        <f t="shared" si="12"/>
        <v>158350.5564</v>
      </c>
      <c r="H49" s="37">
        <f t="shared" si="13"/>
        <v>151580.087</v>
      </c>
      <c r="I49" s="37">
        <v>43824</v>
      </c>
      <c r="J49" s="37">
        <v>43823.851999999999</v>
      </c>
      <c r="K49" s="37">
        <v>0</v>
      </c>
      <c r="L49" s="37">
        <v>0</v>
      </c>
      <c r="M49" s="37">
        <v>20210</v>
      </c>
      <c r="N49" s="37">
        <v>11062.312599999999</v>
      </c>
      <c r="O49" s="37">
        <v>5100</v>
      </c>
      <c r="P49" s="37">
        <v>2903.3553999999999</v>
      </c>
      <c r="Q49" s="37">
        <v>0</v>
      </c>
      <c r="R49" s="37">
        <v>0</v>
      </c>
      <c r="S49" s="37">
        <v>600</v>
      </c>
      <c r="T49" s="37">
        <v>387.37799999999999</v>
      </c>
      <c r="U49" s="37">
        <v>300</v>
      </c>
      <c r="V49" s="37">
        <v>0</v>
      </c>
      <c r="W49" s="37">
        <v>1980</v>
      </c>
      <c r="X49" s="37">
        <v>1073.08</v>
      </c>
      <c r="Y49" s="37">
        <v>0</v>
      </c>
      <c r="Z49" s="37">
        <v>0</v>
      </c>
      <c r="AA49" s="37">
        <v>4950</v>
      </c>
      <c r="AB49" s="37">
        <v>3475.8</v>
      </c>
      <c r="AC49" s="37">
        <v>4540</v>
      </c>
      <c r="AD49" s="37">
        <v>1568.2192</v>
      </c>
      <c r="AE49" s="37">
        <v>0</v>
      </c>
      <c r="AF49" s="37">
        <v>0</v>
      </c>
      <c r="AG49" s="37">
        <v>67650</v>
      </c>
      <c r="AH49" s="37">
        <v>64105.89</v>
      </c>
      <c r="AI49" s="37">
        <v>67650</v>
      </c>
      <c r="AJ49" s="37">
        <v>64105.89</v>
      </c>
      <c r="AK49" s="37">
        <v>30888.7</v>
      </c>
      <c r="AL49" s="37">
        <v>0</v>
      </c>
      <c r="AM49" s="37">
        <v>0</v>
      </c>
      <c r="AN49" s="37">
        <v>0</v>
      </c>
      <c r="AO49" s="37">
        <v>4500</v>
      </c>
      <c r="AP49" s="37">
        <v>4500</v>
      </c>
      <c r="AQ49" s="37">
        <f t="shared" si="14"/>
        <v>7550</v>
      </c>
      <c r="AR49" s="37">
        <f t="shared" si="15"/>
        <v>259.19999999999709</v>
      </c>
      <c r="AS49" s="37">
        <v>47550</v>
      </c>
      <c r="AT49" s="37">
        <v>36539.199999999997</v>
      </c>
      <c r="AU49" s="37">
        <v>0</v>
      </c>
      <c r="AV49" s="37">
        <v>0</v>
      </c>
      <c r="AW49" s="37">
        <v>42900</v>
      </c>
      <c r="AX49" s="37">
        <v>36280</v>
      </c>
      <c r="AY49" s="37">
        <v>0</v>
      </c>
      <c r="AZ49" s="37">
        <v>0</v>
      </c>
      <c r="BA49" s="37">
        <v>40000</v>
      </c>
      <c r="BB49" s="37">
        <v>36280</v>
      </c>
      <c r="BC49" s="37">
        <v>148984.196</v>
      </c>
      <c r="BD49" s="37">
        <v>145075.18700000001</v>
      </c>
      <c r="BE49" s="37">
        <v>6566.3603999999996</v>
      </c>
      <c r="BF49" s="37">
        <v>3865</v>
      </c>
      <c r="BG49" s="37">
        <v>2800</v>
      </c>
      <c r="BH49" s="37">
        <v>2800</v>
      </c>
      <c r="BI49" s="37">
        <v>0</v>
      </c>
      <c r="BJ49" s="37">
        <v>0</v>
      </c>
      <c r="BK49" s="37">
        <v>0</v>
      </c>
      <c r="BL49" s="37">
        <v>-160.1</v>
      </c>
      <c r="BM49" s="37">
        <v>0</v>
      </c>
      <c r="BN49" s="37">
        <v>0</v>
      </c>
    </row>
    <row r="50" spans="1:66" ht="16.5" customHeight="1" x14ac:dyDescent="0.3">
      <c r="A50" s="36">
        <v>40</v>
      </c>
      <c r="B50" s="41" t="s">
        <v>118</v>
      </c>
      <c r="C50" s="37">
        <f t="shared" si="8"/>
        <v>408346.29709999997</v>
      </c>
      <c r="D50" s="37">
        <f t="shared" si="9"/>
        <v>334877.94880000001</v>
      </c>
      <c r="E50" s="37">
        <f t="shared" si="10"/>
        <v>286808</v>
      </c>
      <c r="F50" s="37">
        <f t="shared" si="11"/>
        <v>233559.538</v>
      </c>
      <c r="G50" s="37">
        <f t="shared" si="12"/>
        <v>170238.2971</v>
      </c>
      <c r="H50" s="37">
        <f t="shared" si="13"/>
        <v>142918.41079999998</v>
      </c>
      <c r="I50" s="37">
        <v>47000</v>
      </c>
      <c r="J50" s="37">
        <v>44110.506999999998</v>
      </c>
      <c r="K50" s="37">
        <v>0</v>
      </c>
      <c r="L50" s="37">
        <v>0</v>
      </c>
      <c r="M50" s="37">
        <v>79880</v>
      </c>
      <c r="N50" s="37">
        <v>45664.455999999998</v>
      </c>
      <c r="O50" s="37">
        <v>12400</v>
      </c>
      <c r="P50" s="37">
        <v>9520.7921999999999</v>
      </c>
      <c r="Q50" s="37">
        <v>1900</v>
      </c>
      <c r="R50" s="37">
        <v>443.04</v>
      </c>
      <c r="S50" s="37">
        <v>530</v>
      </c>
      <c r="T50" s="37">
        <v>451.03769999999997</v>
      </c>
      <c r="U50" s="37">
        <v>600</v>
      </c>
      <c r="V50" s="37">
        <v>0</v>
      </c>
      <c r="W50" s="37">
        <v>5080</v>
      </c>
      <c r="X50" s="37">
        <v>938.32</v>
      </c>
      <c r="Y50" s="37">
        <v>800</v>
      </c>
      <c r="Z50" s="37">
        <v>100</v>
      </c>
      <c r="AA50" s="37">
        <v>29132</v>
      </c>
      <c r="AB50" s="37">
        <v>19091.2006</v>
      </c>
      <c r="AC50" s="37">
        <v>23598</v>
      </c>
      <c r="AD50" s="37">
        <v>10336.9863</v>
      </c>
      <c r="AE50" s="37">
        <v>0</v>
      </c>
      <c r="AF50" s="37">
        <v>0</v>
      </c>
      <c r="AG50" s="37">
        <v>57000</v>
      </c>
      <c r="AH50" s="37">
        <v>56015.574999999997</v>
      </c>
      <c r="AI50" s="37">
        <v>57000</v>
      </c>
      <c r="AJ50" s="37">
        <v>56015.574999999997</v>
      </c>
      <c r="AK50" s="37">
        <v>31738</v>
      </c>
      <c r="AL50" s="37">
        <v>31718</v>
      </c>
      <c r="AM50" s="37">
        <v>0</v>
      </c>
      <c r="AN50" s="37">
        <v>0</v>
      </c>
      <c r="AO50" s="37">
        <v>5000</v>
      </c>
      <c r="AP50" s="37">
        <v>2105</v>
      </c>
      <c r="AQ50" s="37">
        <f t="shared" si="14"/>
        <v>17490</v>
      </c>
      <c r="AR50" s="37">
        <f t="shared" si="15"/>
        <v>12346</v>
      </c>
      <c r="AS50" s="37">
        <v>66190</v>
      </c>
      <c r="AT50" s="37">
        <v>53946</v>
      </c>
      <c r="AU50" s="37">
        <v>0</v>
      </c>
      <c r="AV50" s="37">
        <v>0</v>
      </c>
      <c r="AW50" s="37">
        <v>53300</v>
      </c>
      <c r="AX50" s="37">
        <v>41600</v>
      </c>
      <c r="AY50" s="37">
        <v>0</v>
      </c>
      <c r="AZ50" s="37">
        <v>0</v>
      </c>
      <c r="BA50" s="37">
        <v>48700</v>
      </c>
      <c r="BB50" s="37">
        <v>41600</v>
      </c>
      <c r="BC50" s="37">
        <v>162938.2971</v>
      </c>
      <c r="BD50" s="37">
        <v>143118.09779999999</v>
      </c>
      <c r="BE50" s="37">
        <v>7300</v>
      </c>
      <c r="BF50" s="37">
        <v>4093</v>
      </c>
      <c r="BG50" s="37">
        <v>0</v>
      </c>
      <c r="BH50" s="37">
        <v>0</v>
      </c>
      <c r="BI50" s="37">
        <v>0</v>
      </c>
      <c r="BJ50" s="37">
        <v>0</v>
      </c>
      <c r="BK50" s="37">
        <v>0</v>
      </c>
      <c r="BL50" s="37">
        <v>-4292.6869999999999</v>
      </c>
      <c r="BM50" s="37">
        <v>0</v>
      </c>
      <c r="BN50" s="37">
        <v>0</v>
      </c>
    </row>
    <row r="51" spans="1:66" ht="16.5" customHeight="1" x14ac:dyDescent="0.3">
      <c r="A51" s="36">
        <v>41</v>
      </c>
      <c r="B51" s="41" t="s">
        <v>119</v>
      </c>
      <c r="C51" s="37">
        <f t="shared" si="8"/>
        <v>283199.97699999996</v>
      </c>
      <c r="D51" s="37">
        <f t="shared" si="9"/>
        <v>161228.44520000002</v>
      </c>
      <c r="E51" s="37">
        <f t="shared" si="10"/>
        <v>172930.4</v>
      </c>
      <c r="F51" s="37">
        <f t="shared" si="11"/>
        <v>94219.272200000007</v>
      </c>
      <c r="G51" s="37">
        <f t="shared" si="12"/>
        <v>144614.35200000001</v>
      </c>
      <c r="H51" s="37">
        <f t="shared" si="13"/>
        <v>100477.948</v>
      </c>
      <c r="I51" s="37">
        <v>46200</v>
      </c>
      <c r="J51" s="37">
        <v>44354.574000000001</v>
      </c>
      <c r="K51" s="37">
        <v>0</v>
      </c>
      <c r="L51" s="37">
        <v>0</v>
      </c>
      <c r="M51" s="37">
        <v>57529.4</v>
      </c>
      <c r="N51" s="37">
        <v>13409.0432</v>
      </c>
      <c r="O51" s="37">
        <v>4900</v>
      </c>
      <c r="P51" s="37">
        <v>2354.8256000000001</v>
      </c>
      <c r="Q51" s="37">
        <v>0</v>
      </c>
      <c r="R51" s="37">
        <v>0</v>
      </c>
      <c r="S51" s="37">
        <v>400</v>
      </c>
      <c r="T51" s="37">
        <v>84.677999999999997</v>
      </c>
      <c r="U51" s="37">
        <v>600</v>
      </c>
      <c r="V51" s="37">
        <v>0</v>
      </c>
      <c r="W51" s="37">
        <v>1940</v>
      </c>
      <c r="X51" s="37">
        <v>877.8</v>
      </c>
      <c r="Y51" s="37">
        <v>500</v>
      </c>
      <c r="Z51" s="37">
        <v>0</v>
      </c>
      <c r="AA51" s="37">
        <v>25789</v>
      </c>
      <c r="AB51" s="37">
        <v>862.3</v>
      </c>
      <c r="AC51" s="37">
        <v>17355.900000000001</v>
      </c>
      <c r="AD51" s="37">
        <v>3709.1455999999998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28760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f t="shared" si="14"/>
        <v>6096.2249999999985</v>
      </c>
      <c r="AR51" s="37">
        <f t="shared" si="15"/>
        <v>2986.8799999999974</v>
      </c>
      <c r="AS51" s="37">
        <v>40441</v>
      </c>
      <c r="AT51" s="37">
        <v>36455.654999999999</v>
      </c>
      <c r="AU51" s="37">
        <v>0</v>
      </c>
      <c r="AV51" s="37">
        <v>0</v>
      </c>
      <c r="AW51" s="37">
        <v>37941</v>
      </c>
      <c r="AX51" s="37">
        <v>36393.775000000001</v>
      </c>
      <c r="AY51" s="37">
        <v>0</v>
      </c>
      <c r="AZ51" s="37">
        <v>0</v>
      </c>
      <c r="BA51" s="37">
        <v>34344.775000000001</v>
      </c>
      <c r="BB51" s="37">
        <v>33468.775000000001</v>
      </c>
      <c r="BC51" s="37">
        <v>139929.35200000001</v>
      </c>
      <c r="BD51" s="37">
        <v>95792.948000000004</v>
      </c>
      <c r="BE51" s="37">
        <v>4685</v>
      </c>
      <c r="BF51" s="37">
        <v>4685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</row>
    <row r="52" spans="1:66" ht="16.5" customHeight="1" x14ac:dyDescent="0.3">
      <c r="A52" s="36">
        <v>42</v>
      </c>
      <c r="B52" s="41" t="s">
        <v>120</v>
      </c>
      <c r="C52" s="37">
        <f t="shared" si="8"/>
        <v>254834.67570000002</v>
      </c>
      <c r="D52" s="37">
        <f t="shared" si="9"/>
        <v>212995.84499999997</v>
      </c>
      <c r="E52" s="37">
        <f t="shared" si="10"/>
        <v>171995.6</v>
      </c>
      <c r="F52" s="37">
        <f t="shared" si="11"/>
        <v>148792.54499999998</v>
      </c>
      <c r="G52" s="37">
        <f t="shared" si="12"/>
        <v>112839.0757</v>
      </c>
      <c r="H52" s="37">
        <f t="shared" si="13"/>
        <v>94203.3</v>
      </c>
      <c r="I52" s="37">
        <v>51700</v>
      </c>
      <c r="J52" s="37">
        <v>48333.534</v>
      </c>
      <c r="K52" s="37">
        <v>0</v>
      </c>
      <c r="L52" s="37">
        <v>0</v>
      </c>
      <c r="M52" s="37">
        <v>24217.4</v>
      </c>
      <c r="N52" s="37">
        <v>15473.210999999999</v>
      </c>
      <c r="O52" s="37">
        <v>4000</v>
      </c>
      <c r="P52" s="37">
        <v>3028.1826999999998</v>
      </c>
      <c r="Q52" s="37">
        <v>0</v>
      </c>
      <c r="R52" s="37">
        <v>0</v>
      </c>
      <c r="S52" s="37">
        <v>426</v>
      </c>
      <c r="T52" s="37">
        <v>290.80939999999998</v>
      </c>
      <c r="U52" s="37">
        <v>250</v>
      </c>
      <c r="V52" s="37">
        <v>0</v>
      </c>
      <c r="W52" s="37">
        <v>4427.3999999999996</v>
      </c>
      <c r="X52" s="37">
        <v>2201.6999999999998</v>
      </c>
      <c r="Y52" s="37">
        <v>2800</v>
      </c>
      <c r="Z52" s="37">
        <v>1670</v>
      </c>
      <c r="AA52" s="37">
        <v>8600</v>
      </c>
      <c r="AB52" s="37">
        <v>6608.8302000000003</v>
      </c>
      <c r="AC52" s="37">
        <v>3770</v>
      </c>
      <c r="AD52" s="37">
        <v>3263.5756999999999</v>
      </c>
      <c r="AE52" s="37">
        <v>0</v>
      </c>
      <c r="AF52" s="37">
        <v>0</v>
      </c>
      <c r="AG52" s="37">
        <v>55078.3</v>
      </c>
      <c r="AH52" s="37">
        <v>50530.3</v>
      </c>
      <c r="AI52" s="37">
        <v>55078.3</v>
      </c>
      <c r="AJ52" s="37">
        <v>50530.3</v>
      </c>
      <c r="AK52" s="37">
        <v>4243</v>
      </c>
      <c r="AL52" s="37">
        <v>465</v>
      </c>
      <c r="AM52" s="37">
        <v>465</v>
      </c>
      <c r="AN52" s="37">
        <v>465</v>
      </c>
      <c r="AO52" s="37">
        <v>4000</v>
      </c>
      <c r="AP52" s="37">
        <v>3980</v>
      </c>
      <c r="AQ52" s="37">
        <f t="shared" si="14"/>
        <v>2756.9000000000015</v>
      </c>
      <c r="AR52" s="37">
        <f t="shared" si="15"/>
        <v>10.5</v>
      </c>
      <c r="AS52" s="37">
        <v>32756.9</v>
      </c>
      <c r="AT52" s="37">
        <v>30010.5</v>
      </c>
      <c r="AU52" s="37">
        <v>0</v>
      </c>
      <c r="AV52" s="37">
        <v>0</v>
      </c>
      <c r="AW52" s="37">
        <v>30306.9</v>
      </c>
      <c r="AX52" s="37">
        <v>30000</v>
      </c>
      <c r="AY52" s="37">
        <v>0</v>
      </c>
      <c r="AZ52" s="37">
        <v>0</v>
      </c>
      <c r="BA52" s="37">
        <v>30000</v>
      </c>
      <c r="BB52" s="37">
        <v>30000</v>
      </c>
      <c r="BC52" s="37">
        <v>110220.6437</v>
      </c>
      <c r="BD52" s="37">
        <v>92493.964000000007</v>
      </c>
      <c r="BE52" s="37">
        <v>5059.4549999999999</v>
      </c>
      <c r="BF52" s="37">
        <v>4316.8999999999996</v>
      </c>
      <c r="BG52" s="37">
        <v>0</v>
      </c>
      <c r="BH52" s="37">
        <v>0</v>
      </c>
      <c r="BI52" s="37">
        <v>0</v>
      </c>
      <c r="BJ52" s="37">
        <v>0</v>
      </c>
      <c r="BK52" s="37">
        <v>-2441.0230000000001</v>
      </c>
      <c r="BL52" s="37">
        <v>-2607.5639999999999</v>
      </c>
      <c r="BM52" s="37">
        <v>0</v>
      </c>
      <c r="BN52" s="37">
        <v>0</v>
      </c>
    </row>
    <row r="53" spans="1:66" ht="16.5" customHeight="1" x14ac:dyDescent="0.3">
      <c r="A53" s="36">
        <v>43</v>
      </c>
      <c r="B53" s="41" t="s">
        <v>121</v>
      </c>
      <c r="C53" s="37">
        <f t="shared" si="8"/>
        <v>200666.81080000001</v>
      </c>
      <c r="D53" s="37">
        <f t="shared" si="9"/>
        <v>175442.96830000001</v>
      </c>
      <c r="E53" s="37">
        <f t="shared" si="10"/>
        <v>155133.125</v>
      </c>
      <c r="F53" s="37">
        <f t="shared" si="11"/>
        <v>128479.42510000002</v>
      </c>
      <c r="G53" s="37">
        <f t="shared" si="12"/>
        <v>80759.685800000007</v>
      </c>
      <c r="H53" s="37">
        <f t="shared" si="13"/>
        <v>80547.743199999997</v>
      </c>
      <c r="I53" s="37">
        <v>54600</v>
      </c>
      <c r="J53" s="37">
        <v>47865.404000000002</v>
      </c>
      <c r="K53" s="37">
        <v>0</v>
      </c>
      <c r="L53" s="37">
        <v>0</v>
      </c>
      <c r="M53" s="37">
        <v>27390</v>
      </c>
      <c r="N53" s="37">
        <v>13786.7911</v>
      </c>
      <c r="O53" s="37">
        <v>5100</v>
      </c>
      <c r="P53" s="37">
        <v>2150.0871000000002</v>
      </c>
      <c r="Q53" s="37">
        <v>4040</v>
      </c>
      <c r="R53" s="37">
        <v>2525</v>
      </c>
      <c r="S53" s="37">
        <v>600</v>
      </c>
      <c r="T53" s="37">
        <v>213.54499999999999</v>
      </c>
      <c r="U53" s="37">
        <v>600</v>
      </c>
      <c r="V53" s="37">
        <v>0</v>
      </c>
      <c r="W53" s="37">
        <v>5250</v>
      </c>
      <c r="X53" s="37">
        <v>2478.5839999999998</v>
      </c>
      <c r="Y53" s="37">
        <v>3250</v>
      </c>
      <c r="Z53" s="37">
        <v>1530.2840000000001</v>
      </c>
      <c r="AA53" s="37">
        <v>3600</v>
      </c>
      <c r="AB53" s="37">
        <v>2089.1729999999998</v>
      </c>
      <c r="AC53" s="37">
        <v>7200</v>
      </c>
      <c r="AD53" s="37">
        <v>3528.67</v>
      </c>
      <c r="AE53" s="37">
        <v>0</v>
      </c>
      <c r="AF53" s="37">
        <v>0</v>
      </c>
      <c r="AG53" s="37">
        <v>32360</v>
      </c>
      <c r="AH53" s="37">
        <v>28781</v>
      </c>
      <c r="AI53" s="37">
        <v>32360</v>
      </c>
      <c r="AJ53" s="37">
        <v>28781</v>
      </c>
      <c r="AK53" s="37">
        <v>0</v>
      </c>
      <c r="AL53" s="37">
        <v>0</v>
      </c>
      <c r="AM53" s="37">
        <v>0</v>
      </c>
      <c r="AN53" s="37">
        <v>0</v>
      </c>
      <c r="AO53" s="37">
        <v>4250</v>
      </c>
      <c r="AP53" s="37">
        <v>4240</v>
      </c>
      <c r="AQ53" s="37">
        <f t="shared" si="14"/>
        <v>1307.125</v>
      </c>
      <c r="AR53" s="37">
        <f t="shared" si="15"/>
        <v>222.03000000000611</v>
      </c>
      <c r="AS53" s="37">
        <v>36533.125</v>
      </c>
      <c r="AT53" s="37">
        <v>33806.230000000003</v>
      </c>
      <c r="AU53" s="37">
        <v>0</v>
      </c>
      <c r="AV53" s="37">
        <v>0</v>
      </c>
      <c r="AW53" s="37">
        <v>35483.125</v>
      </c>
      <c r="AX53" s="37">
        <v>33584.199999999997</v>
      </c>
      <c r="AY53" s="37">
        <v>0</v>
      </c>
      <c r="AZ53" s="37">
        <v>0</v>
      </c>
      <c r="BA53" s="37">
        <v>35226</v>
      </c>
      <c r="BB53" s="37">
        <v>33584.199999999997</v>
      </c>
      <c r="BC53" s="37">
        <v>77339.685800000007</v>
      </c>
      <c r="BD53" s="37">
        <v>77129.2</v>
      </c>
      <c r="BE53" s="37">
        <v>4020</v>
      </c>
      <c r="BF53" s="37">
        <v>3977</v>
      </c>
      <c r="BG53" s="37">
        <v>0</v>
      </c>
      <c r="BH53" s="37">
        <v>0</v>
      </c>
      <c r="BI53" s="37">
        <v>-300</v>
      </c>
      <c r="BJ53" s="37">
        <v>-522.85379999999998</v>
      </c>
      <c r="BK53" s="37">
        <v>-300</v>
      </c>
      <c r="BL53" s="37">
        <v>-35.603000000000002</v>
      </c>
      <c r="BM53" s="37">
        <v>0</v>
      </c>
      <c r="BN53" s="37">
        <v>0</v>
      </c>
    </row>
    <row r="54" spans="1:66" ht="16.5" customHeight="1" x14ac:dyDescent="0.3">
      <c r="A54" s="36">
        <v>44</v>
      </c>
      <c r="B54" s="41" t="s">
        <v>122</v>
      </c>
      <c r="C54" s="37">
        <f t="shared" si="8"/>
        <v>216223.44959999999</v>
      </c>
      <c r="D54" s="37">
        <f t="shared" si="9"/>
        <v>187259.33670000001</v>
      </c>
      <c r="E54" s="37">
        <f t="shared" si="10"/>
        <v>95524</v>
      </c>
      <c r="F54" s="37">
        <f t="shared" si="11"/>
        <v>66737.788499999995</v>
      </c>
      <c r="G54" s="37">
        <f t="shared" si="12"/>
        <v>139799.44959999999</v>
      </c>
      <c r="H54" s="37">
        <f t="shared" si="13"/>
        <v>139144.95120000001</v>
      </c>
      <c r="I54" s="37">
        <v>38615.300000000003</v>
      </c>
      <c r="J54" s="37">
        <v>29963.004000000001</v>
      </c>
      <c r="K54" s="37">
        <v>0</v>
      </c>
      <c r="L54" s="37">
        <v>0</v>
      </c>
      <c r="M54" s="37">
        <v>30508.7</v>
      </c>
      <c r="N54" s="37">
        <v>15481.3815</v>
      </c>
      <c r="O54" s="37">
        <v>3474.9</v>
      </c>
      <c r="P54" s="37">
        <v>2204.0554999999999</v>
      </c>
      <c r="Q54" s="37">
        <v>2275</v>
      </c>
      <c r="R54" s="37">
        <v>2250</v>
      </c>
      <c r="S54" s="37">
        <v>450</v>
      </c>
      <c r="T54" s="37">
        <v>210</v>
      </c>
      <c r="U54" s="37">
        <v>205</v>
      </c>
      <c r="V54" s="37">
        <v>0</v>
      </c>
      <c r="W54" s="37">
        <v>1045</v>
      </c>
      <c r="X54" s="37">
        <v>253.2</v>
      </c>
      <c r="Y54" s="37">
        <v>200</v>
      </c>
      <c r="Z54" s="37">
        <v>150</v>
      </c>
      <c r="AA54" s="37">
        <v>14693.8</v>
      </c>
      <c r="AB54" s="37">
        <v>5441.4409999999998</v>
      </c>
      <c r="AC54" s="37">
        <v>2370</v>
      </c>
      <c r="AD54" s="37">
        <v>2089.12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1000</v>
      </c>
      <c r="AL54" s="37">
        <v>0</v>
      </c>
      <c r="AM54" s="37">
        <v>0</v>
      </c>
      <c r="AN54" s="37">
        <v>0</v>
      </c>
      <c r="AO54" s="37">
        <v>5800</v>
      </c>
      <c r="AP54" s="37">
        <v>2670</v>
      </c>
      <c r="AQ54" s="37">
        <f t="shared" si="14"/>
        <v>500</v>
      </c>
      <c r="AR54" s="37">
        <f t="shared" si="15"/>
        <v>0</v>
      </c>
      <c r="AS54" s="37">
        <v>19600</v>
      </c>
      <c r="AT54" s="37">
        <v>18623.402999999998</v>
      </c>
      <c r="AU54" s="37">
        <v>0</v>
      </c>
      <c r="AV54" s="37">
        <v>0</v>
      </c>
      <c r="AW54" s="37">
        <v>19100</v>
      </c>
      <c r="AX54" s="37">
        <v>18623.402999999998</v>
      </c>
      <c r="AY54" s="37">
        <v>0</v>
      </c>
      <c r="AZ54" s="37">
        <v>0</v>
      </c>
      <c r="BA54" s="37">
        <v>19100</v>
      </c>
      <c r="BB54" s="37">
        <v>18623.402999999998</v>
      </c>
      <c r="BC54" s="37">
        <v>139899.44959999999</v>
      </c>
      <c r="BD54" s="37">
        <v>139282.8512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-137.9</v>
      </c>
      <c r="BK54" s="37">
        <v>-100</v>
      </c>
      <c r="BL54" s="37">
        <v>0</v>
      </c>
      <c r="BM54" s="37">
        <v>0</v>
      </c>
      <c r="BN54" s="37">
        <v>0</v>
      </c>
    </row>
    <row r="55" spans="1:66" ht="16.5" customHeight="1" x14ac:dyDescent="0.3">
      <c r="A55" s="36">
        <v>45</v>
      </c>
      <c r="B55" s="41" t="s">
        <v>123</v>
      </c>
      <c r="C55" s="37">
        <f t="shared" si="8"/>
        <v>328841.91160000005</v>
      </c>
      <c r="D55" s="37">
        <f t="shared" si="9"/>
        <v>294206.29609999998</v>
      </c>
      <c r="E55" s="37">
        <f t="shared" si="10"/>
        <v>143881.70000000001</v>
      </c>
      <c r="F55" s="37">
        <f t="shared" si="11"/>
        <v>115811.3621</v>
      </c>
      <c r="G55" s="37">
        <f t="shared" si="12"/>
        <v>219738.11260000002</v>
      </c>
      <c r="H55" s="37">
        <f t="shared" si="13"/>
        <v>213172.83499999999</v>
      </c>
      <c r="I55" s="37">
        <v>35500</v>
      </c>
      <c r="J55" s="37">
        <v>31211.044999999998</v>
      </c>
      <c r="K55" s="37">
        <v>0</v>
      </c>
      <c r="L55" s="37">
        <v>0</v>
      </c>
      <c r="M55" s="37">
        <v>29888.798999999999</v>
      </c>
      <c r="N55" s="37">
        <v>23116.324799999999</v>
      </c>
      <c r="O55" s="37">
        <v>2400</v>
      </c>
      <c r="P55" s="37">
        <v>1379.4843000000001</v>
      </c>
      <c r="Q55" s="37">
        <v>0</v>
      </c>
      <c r="R55" s="37">
        <v>0</v>
      </c>
      <c r="S55" s="37">
        <v>400</v>
      </c>
      <c r="T55" s="37">
        <v>331.10500000000002</v>
      </c>
      <c r="U55" s="37">
        <v>500</v>
      </c>
      <c r="V55" s="37">
        <v>32.200000000000003</v>
      </c>
      <c r="W55" s="37">
        <v>2330</v>
      </c>
      <c r="X55" s="37">
        <v>1430.8</v>
      </c>
      <c r="Y55" s="37">
        <v>500</v>
      </c>
      <c r="Z55" s="37">
        <v>318</v>
      </c>
      <c r="AA55" s="37">
        <v>3500</v>
      </c>
      <c r="AB55" s="37">
        <v>2984.1804000000002</v>
      </c>
      <c r="AC55" s="37">
        <v>17558.798999999999</v>
      </c>
      <c r="AD55" s="37">
        <v>14943.024100000001</v>
      </c>
      <c r="AE55" s="37">
        <v>0</v>
      </c>
      <c r="AF55" s="37">
        <v>0</v>
      </c>
      <c r="AG55" s="37">
        <v>36294</v>
      </c>
      <c r="AH55" s="37">
        <v>20574.807000000001</v>
      </c>
      <c r="AI55" s="37">
        <v>36294</v>
      </c>
      <c r="AJ55" s="37">
        <v>20574.807000000001</v>
      </c>
      <c r="AK55" s="37">
        <v>0</v>
      </c>
      <c r="AL55" s="37">
        <v>0</v>
      </c>
      <c r="AM55" s="37">
        <v>0</v>
      </c>
      <c r="AN55" s="37">
        <v>0</v>
      </c>
      <c r="AO55" s="37">
        <v>400</v>
      </c>
      <c r="AP55" s="37">
        <v>395.4</v>
      </c>
      <c r="AQ55" s="37">
        <f t="shared" si="14"/>
        <v>7021</v>
      </c>
      <c r="AR55" s="37">
        <f t="shared" si="15"/>
        <v>5735.8843000000052</v>
      </c>
      <c r="AS55" s="37">
        <v>41798.900999999998</v>
      </c>
      <c r="AT55" s="37">
        <v>40513.785300000003</v>
      </c>
      <c r="AU55" s="37">
        <v>0</v>
      </c>
      <c r="AV55" s="37">
        <v>0</v>
      </c>
      <c r="AW55" s="37">
        <v>38377.900999999998</v>
      </c>
      <c r="AX55" s="37">
        <v>38377.900999999998</v>
      </c>
      <c r="AY55" s="37">
        <v>0</v>
      </c>
      <c r="AZ55" s="37">
        <v>0</v>
      </c>
      <c r="BA55" s="37">
        <v>34777.900999999998</v>
      </c>
      <c r="BB55" s="37">
        <v>34777.900999999998</v>
      </c>
      <c r="BC55" s="37">
        <v>200586.41260000001</v>
      </c>
      <c r="BD55" s="37">
        <v>196146.226</v>
      </c>
      <c r="BE55" s="37">
        <v>19151.7</v>
      </c>
      <c r="BF55" s="37">
        <v>19146.667000000001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-2120.058</v>
      </c>
      <c r="BM55" s="37">
        <v>0</v>
      </c>
      <c r="BN55" s="37">
        <v>0</v>
      </c>
    </row>
    <row r="56" spans="1:66" ht="16.5" customHeight="1" x14ac:dyDescent="0.3">
      <c r="A56" s="36">
        <v>46</v>
      </c>
      <c r="B56" s="41" t="s">
        <v>124</v>
      </c>
      <c r="C56" s="37">
        <f t="shared" si="8"/>
        <v>265101.87160000001</v>
      </c>
      <c r="D56" s="37">
        <f t="shared" si="9"/>
        <v>231016.08509999997</v>
      </c>
      <c r="E56" s="37">
        <f t="shared" si="10"/>
        <v>175320</v>
      </c>
      <c r="F56" s="37">
        <f t="shared" si="11"/>
        <v>141264.56509999998</v>
      </c>
      <c r="G56" s="37">
        <f t="shared" si="12"/>
        <v>110981.8716</v>
      </c>
      <c r="H56" s="37">
        <f t="shared" si="13"/>
        <v>110951.51999999999</v>
      </c>
      <c r="I56" s="37">
        <v>53973</v>
      </c>
      <c r="J56" s="37">
        <v>50855.381999999998</v>
      </c>
      <c r="K56" s="37">
        <v>0</v>
      </c>
      <c r="L56" s="37">
        <v>0</v>
      </c>
      <c r="M56" s="37">
        <v>22267</v>
      </c>
      <c r="N56" s="37">
        <v>13423.8161</v>
      </c>
      <c r="O56" s="37">
        <v>2200</v>
      </c>
      <c r="P56" s="37">
        <v>1403.1107</v>
      </c>
      <c r="Q56" s="37">
        <v>0</v>
      </c>
      <c r="R56" s="37">
        <v>0</v>
      </c>
      <c r="S56" s="37">
        <v>320</v>
      </c>
      <c r="T56" s="37">
        <v>205.203</v>
      </c>
      <c r="U56" s="37">
        <v>700</v>
      </c>
      <c r="V56" s="37">
        <v>132.19999999999999</v>
      </c>
      <c r="W56" s="37">
        <v>7431</v>
      </c>
      <c r="X56" s="37">
        <v>5199.2</v>
      </c>
      <c r="Y56" s="37">
        <v>4581</v>
      </c>
      <c r="Z56" s="37">
        <v>3698</v>
      </c>
      <c r="AA56" s="37">
        <v>5510</v>
      </c>
      <c r="AB56" s="37">
        <v>3130.4</v>
      </c>
      <c r="AC56" s="37">
        <v>4740</v>
      </c>
      <c r="AD56" s="37">
        <v>2727.5963999999999</v>
      </c>
      <c r="AE56" s="37">
        <v>0</v>
      </c>
      <c r="AF56" s="37">
        <v>0</v>
      </c>
      <c r="AG56" s="37">
        <v>55830</v>
      </c>
      <c r="AH56" s="37">
        <v>52261.186999999998</v>
      </c>
      <c r="AI56" s="37">
        <v>55830</v>
      </c>
      <c r="AJ56" s="37">
        <v>52261.186999999998</v>
      </c>
      <c r="AK56" s="37">
        <v>6100</v>
      </c>
      <c r="AL56" s="37">
        <v>0</v>
      </c>
      <c r="AM56" s="37">
        <v>400</v>
      </c>
      <c r="AN56" s="37">
        <v>0</v>
      </c>
      <c r="AO56" s="37">
        <v>3500</v>
      </c>
      <c r="AP56" s="37">
        <v>3500</v>
      </c>
      <c r="AQ56" s="37">
        <f t="shared" si="14"/>
        <v>12450</v>
      </c>
      <c r="AR56" s="37">
        <f t="shared" si="15"/>
        <v>24.180000000000291</v>
      </c>
      <c r="AS56" s="37">
        <v>33650</v>
      </c>
      <c r="AT56" s="37">
        <v>21224.18</v>
      </c>
      <c r="AU56" s="37">
        <v>0</v>
      </c>
      <c r="AV56" s="37">
        <v>0</v>
      </c>
      <c r="AW56" s="37">
        <v>32500</v>
      </c>
      <c r="AX56" s="37">
        <v>21200</v>
      </c>
      <c r="AY56" s="37">
        <v>0</v>
      </c>
      <c r="AZ56" s="37">
        <v>0</v>
      </c>
      <c r="BA56" s="37">
        <v>21200</v>
      </c>
      <c r="BB56" s="37">
        <v>21200</v>
      </c>
      <c r="BC56" s="37">
        <v>109436.31</v>
      </c>
      <c r="BD56" s="37">
        <v>109427.84</v>
      </c>
      <c r="BE56" s="37">
        <v>2786.6615999999999</v>
      </c>
      <c r="BF56" s="37">
        <v>2780.7</v>
      </c>
      <c r="BG56" s="37">
        <v>0</v>
      </c>
      <c r="BH56" s="37">
        <v>0</v>
      </c>
      <c r="BI56" s="37">
        <v>-1173</v>
      </c>
      <c r="BJ56" s="37">
        <v>-1173</v>
      </c>
      <c r="BK56" s="37">
        <v>-68.099999999999994</v>
      </c>
      <c r="BL56" s="37">
        <v>-84.02</v>
      </c>
      <c r="BM56" s="37">
        <v>0</v>
      </c>
      <c r="BN56" s="37">
        <v>0</v>
      </c>
    </row>
    <row r="57" spans="1:66" s="38" customFormat="1" ht="19.5" customHeight="1" x14ac:dyDescent="0.25">
      <c r="A57" s="36">
        <v>47</v>
      </c>
      <c r="B57" s="41" t="s">
        <v>125</v>
      </c>
      <c r="C57" s="37">
        <f t="shared" si="8"/>
        <v>980787.38879999984</v>
      </c>
      <c r="D57" s="37">
        <f t="shared" si="9"/>
        <v>900540.49479999999</v>
      </c>
      <c r="E57" s="37">
        <f t="shared" si="10"/>
        <v>742189.2</v>
      </c>
      <c r="F57" s="37">
        <f t="shared" si="11"/>
        <v>736763.23379999993</v>
      </c>
      <c r="G57" s="37">
        <f t="shared" si="12"/>
        <v>378441.1888</v>
      </c>
      <c r="H57" s="37">
        <f t="shared" si="13"/>
        <v>303620.261</v>
      </c>
      <c r="I57" s="37">
        <v>84765.313999999998</v>
      </c>
      <c r="J57" s="37">
        <v>84170.392000000007</v>
      </c>
      <c r="K57" s="37">
        <v>0</v>
      </c>
      <c r="L57" s="37">
        <v>0</v>
      </c>
      <c r="M57" s="37">
        <v>44311.885999999999</v>
      </c>
      <c r="N57" s="37">
        <v>42706.038800000002</v>
      </c>
      <c r="O57" s="37">
        <v>22199.536</v>
      </c>
      <c r="P57" s="37">
        <v>22180.564299999998</v>
      </c>
      <c r="Q57" s="37">
        <v>150</v>
      </c>
      <c r="R57" s="37">
        <v>131.571</v>
      </c>
      <c r="S57" s="37">
        <v>1289</v>
      </c>
      <c r="T57" s="37">
        <v>1236.1614999999999</v>
      </c>
      <c r="U57" s="37">
        <v>0</v>
      </c>
      <c r="V57" s="37">
        <v>0</v>
      </c>
      <c r="W57" s="37">
        <v>5372</v>
      </c>
      <c r="X57" s="37">
        <v>5198.3</v>
      </c>
      <c r="Y57" s="37">
        <v>1992</v>
      </c>
      <c r="Z57" s="37">
        <v>1916</v>
      </c>
      <c r="AA57" s="37">
        <v>3520</v>
      </c>
      <c r="AB57" s="37">
        <v>2725</v>
      </c>
      <c r="AC57" s="37">
        <v>6224.35</v>
      </c>
      <c r="AD57" s="37">
        <v>5805.5519999999997</v>
      </c>
      <c r="AE57" s="37">
        <v>0</v>
      </c>
      <c r="AF57" s="37">
        <v>0</v>
      </c>
      <c r="AG57" s="37">
        <v>456930</v>
      </c>
      <c r="AH57" s="37">
        <v>454392.86599999998</v>
      </c>
      <c r="AI57" s="37">
        <v>456930</v>
      </c>
      <c r="AJ57" s="37">
        <v>454392.86599999998</v>
      </c>
      <c r="AK57" s="37">
        <v>1700</v>
      </c>
      <c r="AL57" s="37">
        <v>1700</v>
      </c>
      <c r="AM57" s="37">
        <v>0</v>
      </c>
      <c r="AN57" s="37">
        <v>0</v>
      </c>
      <c r="AO57" s="37">
        <v>14000</v>
      </c>
      <c r="AP57" s="37">
        <v>13912.087</v>
      </c>
      <c r="AQ57" s="37">
        <f t="shared" si="14"/>
        <v>639</v>
      </c>
      <c r="AR57" s="37">
        <f t="shared" si="15"/>
        <v>38.850000000005821</v>
      </c>
      <c r="AS57" s="37">
        <v>140482</v>
      </c>
      <c r="AT57" s="37">
        <v>139881.85</v>
      </c>
      <c r="AU57" s="37">
        <v>0</v>
      </c>
      <c r="AV57" s="37">
        <v>0</v>
      </c>
      <c r="AW57" s="37">
        <v>139843</v>
      </c>
      <c r="AX57" s="37">
        <v>139843</v>
      </c>
      <c r="AY57" s="37">
        <v>0</v>
      </c>
      <c r="AZ57" s="37">
        <v>0</v>
      </c>
      <c r="BA57" s="37">
        <v>139843</v>
      </c>
      <c r="BB57" s="37">
        <v>139843</v>
      </c>
      <c r="BC57" s="37">
        <v>417933.07900000003</v>
      </c>
      <c r="BD57" s="37">
        <v>397955.54399999999</v>
      </c>
      <c r="BE57" s="37">
        <v>7378.8588</v>
      </c>
      <c r="BF57" s="37">
        <v>5818.683</v>
      </c>
      <c r="BG57" s="37">
        <v>2700</v>
      </c>
      <c r="BH57" s="37">
        <v>2644.3</v>
      </c>
      <c r="BI57" s="37">
        <v>0</v>
      </c>
      <c r="BJ57" s="37">
        <v>0</v>
      </c>
      <c r="BK57" s="37">
        <v>-49570.749000000003</v>
      </c>
      <c r="BL57" s="37">
        <v>-102798.266</v>
      </c>
      <c r="BM57" s="37">
        <v>0</v>
      </c>
      <c r="BN57" s="37">
        <v>0</v>
      </c>
    </row>
    <row r="58" spans="1:66" ht="16.5" customHeight="1" x14ac:dyDescent="0.3">
      <c r="A58" s="36">
        <v>48</v>
      </c>
      <c r="B58" s="41" t="s">
        <v>126</v>
      </c>
      <c r="C58" s="37">
        <f t="shared" si="8"/>
        <v>34035.339999999997</v>
      </c>
      <c r="D58" s="37">
        <f t="shared" si="9"/>
        <v>27355.207299999995</v>
      </c>
      <c r="E58" s="37">
        <f t="shared" si="10"/>
        <v>27660.146000000001</v>
      </c>
      <c r="F58" s="37">
        <f t="shared" si="11"/>
        <v>23145.153299999994</v>
      </c>
      <c r="G58" s="37">
        <f t="shared" si="12"/>
        <v>6375.1939999999995</v>
      </c>
      <c r="H58" s="37">
        <f t="shared" si="13"/>
        <v>4210.0539999999992</v>
      </c>
      <c r="I58" s="37">
        <v>9348</v>
      </c>
      <c r="J58" s="37">
        <v>8237.5329999999994</v>
      </c>
      <c r="K58" s="37">
        <v>0</v>
      </c>
      <c r="L58" s="37">
        <v>0</v>
      </c>
      <c r="M58" s="37">
        <v>13862.146000000001</v>
      </c>
      <c r="N58" s="37">
        <v>12297.2603</v>
      </c>
      <c r="O58" s="37">
        <v>1400</v>
      </c>
      <c r="P58" s="37">
        <v>1101.6451999999999</v>
      </c>
      <c r="Q58" s="37">
        <v>40</v>
      </c>
      <c r="R58" s="37">
        <v>0</v>
      </c>
      <c r="S58" s="37">
        <v>36</v>
      </c>
      <c r="T58" s="37">
        <v>14.821999999999999</v>
      </c>
      <c r="U58" s="37">
        <v>0</v>
      </c>
      <c r="V58" s="37">
        <v>0</v>
      </c>
      <c r="W58" s="37">
        <v>269</v>
      </c>
      <c r="X58" s="37">
        <v>218.2</v>
      </c>
      <c r="Y58" s="37">
        <v>144</v>
      </c>
      <c r="Z58" s="37">
        <v>144</v>
      </c>
      <c r="AA58" s="37">
        <v>10818.146000000001</v>
      </c>
      <c r="AB58" s="37">
        <v>10426.2631</v>
      </c>
      <c r="AC58" s="37">
        <v>1059</v>
      </c>
      <c r="AD58" s="37">
        <v>335.4</v>
      </c>
      <c r="AE58" s="37">
        <v>0</v>
      </c>
      <c r="AF58" s="37">
        <v>0</v>
      </c>
      <c r="AG58" s="37">
        <v>4100</v>
      </c>
      <c r="AH58" s="37">
        <v>2600.279</v>
      </c>
      <c r="AI58" s="37">
        <v>4000</v>
      </c>
      <c r="AJ58" s="37">
        <v>2500.279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f t="shared" si="14"/>
        <v>350</v>
      </c>
      <c r="AR58" s="37">
        <f t="shared" si="15"/>
        <v>10.081</v>
      </c>
      <c r="AS58" s="37">
        <v>350</v>
      </c>
      <c r="AT58" s="37">
        <v>10.081</v>
      </c>
      <c r="AU58" s="37">
        <v>0</v>
      </c>
      <c r="AV58" s="37">
        <v>0</v>
      </c>
      <c r="AW58" s="37">
        <v>0</v>
      </c>
      <c r="AX58" s="37">
        <v>0</v>
      </c>
      <c r="AY58" s="37">
        <v>0</v>
      </c>
      <c r="AZ58" s="37">
        <v>0</v>
      </c>
      <c r="BA58" s="37">
        <v>0</v>
      </c>
      <c r="BB58" s="37">
        <v>0</v>
      </c>
      <c r="BC58" s="37">
        <v>4370.6689999999999</v>
      </c>
      <c r="BD58" s="37">
        <v>4145.0479999999998</v>
      </c>
      <c r="BE58" s="37">
        <v>2004.5250000000001</v>
      </c>
      <c r="BF58" s="37">
        <v>690.01599999999996</v>
      </c>
      <c r="BG58" s="37">
        <v>0</v>
      </c>
      <c r="BH58" s="37">
        <v>0</v>
      </c>
      <c r="BI58" s="37">
        <v>0</v>
      </c>
      <c r="BJ58" s="37">
        <v>0</v>
      </c>
      <c r="BK58" s="37">
        <v>0</v>
      </c>
      <c r="BL58" s="37">
        <v>-625.01</v>
      </c>
      <c r="BM58" s="37">
        <v>0</v>
      </c>
      <c r="BN58" s="37">
        <v>0</v>
      </c>
    </row>
    <row r="59" spans="1:66" ht="16.5" customHeight="1" x14ac:dyDescent="0.3">
      <c r="A59" s="36">
        <v>49</v>
      </c>
      <c r="B59" s="41" t="s">
        <v>127</v>
      </c>
      <c r="C59" s="37">
        <f t="shared" si="8"/>
        <v>128220.0753</v>
      </c>
      <c r="D59" s="37">
        <f t="shared" si="9"/>
        <v>110961.25</v>
      </c>
      <c r="E59" s="37">
        <f t="shared" si="10"/>
        <v>58044.200000000004</v>
      </c>
      <c r="F59" s="37">
        <f t="shared" si="11"/>
        <v>47768.275000000001</v>
      </c>
      <c r="G59" s="37">
        <f t="shared" si="12"/>
        <v>74405.8753</v>
      </c>
      <c r="H59" s="37">
        <f t="shared" si="13"/>
        <v>67422.974999999991</v>
      </c>
      <c r="I59" s="37">
        <v>18590</v>
      </c>
      <c r="J59" s="37">
        <v>18533.478999999999</v>
      </c>
      <c r="K59" s="37">
        <v>0</v>
      </c>
      <c r="L59" s="37">
        <v>0</v>
      </c>
      <c r="M59" s="37">
        <v>24973.4</v>
      </c>
      <c r="N59" s="37">
        <v>15963.5625</v>
      </c>
      <c r="O59" s="37">
        <v>4003.4</v>
      </c>
      <c r="P59" s="37">
        <v>2159.1869000000002</v>
      </c>
      <c r="Q59" s="37">
        <v>2030</v>
      </c>
      <c r="R59" s="37">
        <v>1769.6189999999999</v>
      </c>
      <c r="S59" s="37">
        <v>250</v>
      </c>
      <c r="T59" s="37">
        <v>198.73650000000001</v>
      </c>
      <c r="U59" s="37">
        <v>335</v>
      </c>
      <c r="V59" s="37">
        <v>0</v>
      </c>
      <c r="W59" s="37">
        <v>5600</v>
      </c>
      <c r="X59" s="37">
        <v>3267.1062000000002</v>
      </c>
      <c r="Y59" s="37">
        <v>4400</v>
      </c>
      <c r="Z59" s="37">
        <v>2556</v>
      </c>
      <c r="AA59" s="37">
        <v>3614</v>
      </c>
      <c r="AB59" s="37">
        <v>1477.2</v>
      </c>
      <c r="AC59" s="37">
        <v>8000</v>
      </c>
      <c r="AD59" s="37">
        <v>6898.2978999999996</v>
      </c>
      <c r="AE59" s="37">
        <v>0</v>
      </c>
      <c r="AF59" s="37">
        <v>0</v>
      </c>
      <c r="AG59" s="37">
        <v>7000</v>
      </c>
      <c r="AH59" s="37">
        <v>6901.0834999999997</v>
      </c>
      <c r="AI59" s="37">
        <v>7000</v>
      </c>
      <c r="AJ59" s="37">
        <v>6901.0834999999997</v>
      </c>
      <c r="AK59" s="37">
        <v>0</v>
      </c>
      <c r="AL59" s="37">
        <v>0</v>
      </c>
      <c r="AM59" s="37">
        <v>0</v>
      </c>
      <c r="AN59" s="37">
        <v>0</v>
      </c>
      <c r="AO59" s="37">
        <v>1600</v>
      </c>
      <c r="AP59" s="37">
        <v>1600</v>
      </c>
      <c r="AQ59" s="37">
        <f t="shared" si="14"/>
        <v>1650.8000000000002</v>
      </c>
      <c r="AR59" s="37">
        <f t="shared" si="15"/>
        <v>540.14999999999964</v>
      </c>
      <c r="AS59" s="37">
        <v>5880.8</v>
      </c>
      <c r="AT59" s="37">
        <v>4770.1499999999996</v>
      </c>
      <c r="AU59" s="37">
        <v>0</v>
      </c>
      <c r="AV59" s="37">
        <v>0</v>
      </c>
      <c r="AW59" s="37">
        <v>4230.8</v>
      </c>
      <c r="AX59" s="37">
        <v>4230</v>
      </c>
      <c r="AY59" s="37">
        <v>0</v>
      </c>
      <c r="AZ59" s="37">
        <v>0</v>
      </c>
      <c r="BA59" s="37">
        <v>4230</v>
      </c>
      <c r="BB59" s="37">
        <v>4230</v>
      </c>
      <c r="BC59" s="37">
        <v>76101.571299999996</v>
      </c>
      <c r="BD59" s="37">
        <v>71276.680999999997</v>
      </c>
      <c r="BE59" s="37">
        <v>8192.75</v>
      </c>
      <c r="BF59" s="37">
        <v>6081.2</v>
      </c>
      <c r="BG59" s="37">
        <v>0</v>
      </c>
      <c r="BH59" s="37">
        <v>0</v>
      </c>
      <c r="BI59" s="37">
        <v>0</v>
      </c>
      <c r="BJ59" s="37">
        <v>0</v>
      </c>
      <c r="BK59" s="37">
        <v>-9888.4459999999999</v>
      </c>
      <c r="BL59" s="37">
        <v>-9934.9060000000009</v>
      </c>
      <c r="BM59" s="37">
        <v>0</v>
      </c>
      <c r="BN59" s="37">
        <v>0</v>
      </c>
    </row>
    <row r="60" spans="1:66" ht="16.5" customHeight="1" x14ac:dyDescent="0.3">
      <c r="A60" s="36">
        <v>50</v>
      </c>
      <c r="B60" s="41" t="s">
        <v>128</v>
      </c>
      <c r="C60" s="37">
        <f t="shared" si="8"/>
        <v>22216.807000000001</v>
      </c>
      <c r="D60" s="37">
        <f t="shared" si="9"/>
        <v>20779.847800000003</v>
      </c>
      <c r="E60" s="37">
        <f t="shared" si="10"/>
        <v>15775.934000000001</v>
      </c>
      <c r="F60" s="37">
        <f t="shared" si="11"/>
        <v>14343.935800000001</v>
      </c>
      <c r="G60" s="37">
        <f t="shared" si="12"/>
        <v>6440.8729999999996</v>
      </c>
      <c r="H60" s="37">
        <f t="shared" si="13"/>
        <v>6435.9120000000003</v>
      </c>
      <c r="I60" s="37">
        <v>10695</v>
      </c>
      <c r="J60" s="37">
        <v>10449.9946</v>
      </c>
      <c r="K60" s="37">
        <v>0</v>
      </c>
      <c r="L60" s="37">
        <v>0</v>
      </c>
      <c r="M60" s="37">
        <v>4580.9340000000002</v>
      </c>
      <c r="N60" s="37">
        <v>3478.3411999999998</v>
      </c>
      <c r="O60" s="37">
        <v>1150</v>
      </c>
      <c r="P60" s="37">
        <v>842.99659999999994</v>
      </c>
      <c r="Q60" s="37">
        <v>525</v>
      </c>
      <c r="R60" s="37">
        <v>325.30599999999998</v>
      </c>
      <c r="S60" s="37">
        <v>130</v>
      </c>
      <c r="T60" s="37">
        <v>130</v>
      </c>
      <c r="U60" s="37">
        <v>0</v>
      </c>
      <c r="V60" s="37">
        <v>0</v>
      </c>
      <c r="W60" s="37">
        <v>123</v>
      </c>
      <c r="X60" s="37">
        <v>47.4</v>
      </c>
      <c r="Y60" s="37">
        <v>0</v>
      </c>
      <c r="Z60" s="37">
        <v>0</v>
      </c>
      <c r="AA60" s="37">
        <v>455</v>
      </c>
      <c r="AB60" s="37">
        <v>200.9</v>
      </c>
      <c r="AC60" s="37">
        <v>1813.934</v>
      </c>
      <c r="AD60" s="37">
        <v>1773.7906</v>
      </c>
      <c r="AE60" s="37">
        <v>0</v>
      </c>
      <c r="AF60" s="37">
        <v>0</v>
      </c>
      <c r="AG60" s="37">
        <v>100</v>
      </c>
      <c r="AH60" s="37">
        <v>100</v>
      </c>
      <c r="AI60" s="37">
        <v>100</v>
      </c>
      <c r="AJ60" s="37">
        <v>100</v>
      </c>
      <c r="AK60" s="37">
        <v>0</v>
      </c>
      <c r="AL60" s="37">
        <v>0</v>
      </c>
      <c r="AM60" s="37">
        <v>0</v>
      </c>
      <c r="AN60" s="37">
        <v>0</v>
      </c>
      <c r="AO60" s="37">
        <v>300</v>
      </c>
      <c r="AP60" s="37">
        <v>300</v>
      </c>
      <c r="AQ60" s="37">
        <f t="shared" si="14"/>
        <v>100</v>
      </c>
      <c r="AR60" s="37">
        <f t="shared" si="15"/>
        <v>15.6</v>
      </c>
      <c r="AS60" s="37">
        <v>100</v>
      </c>
      <c r="AT60" s="37">
        <v>15.6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353</v>
      </c>
      <c r="BF60" s="37">
        <v>353</v>
      </c>
      <c r="BG60" s="37">
        <v>6087.8729999999996</v>
      </c>
      <c r="BH60" s="37">
        <v>6082.9120000000003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</row>
    <row r="61" spans="1:66" ht="16.5" customHeight="1" x14ac:dyDescent="0.3">
      <c r="A61" s="36">
        <v>51</v>
      </c>
      <c r="B61" s="41" t="s">
        <v>129</v>
      </c>
      <c r="C61" s="37">
        <f t="shared" si="8"/>
        <v>77909.793900000004</v>
      </c>
      <c r="D61" s="37">
        <f t="shared" si="9"/>
        <v>70101.708299999998</v>
      </c>
      <c r="E61" s="37">
        <f t="shared" si="10"/>
        <v>60438.400000000001</v>
      </c>
      <c r="F61" s="37">
        <f t="shared" si="11"/>
        <v>52824.971300000005</v>
      </c>
      <c r="G61" s="37">
        <f t="shared" si="12"/>
        <v>40541.393900000003</v>
      </c>
      <c r="H61" s="37">
        <f t="shared" si="13"/>
        <v>40346.737000000001</v>
      </c>
      <c r="I61" s="37">
        <v>23000</v>
      </c>
      <c r="J61" s="37">
        <v>19573.8</v>
      </c>
      <c r="K61" s="37">
        <v>0</v>
      </c>
      <c r="L61" s="37">
        <v>0</v>
      </c>
      <c r="M61" s="37">
        <v>12025</v>
      </c>
      <c r="N61" s="37">
        <v>8558.3413</v>
      </c>
      <c r="O61" s="37">
        <v>3660</v>
      </c>
      <c r="P61" s="37">
        <v>2779.0345000000002</v>
      </c>
      <c r="Q61" s="37">
        <v>840</v>
      </c>
      <c r="R61" s="37">
        <v>840</v>
      </c>
      <c r="S61" s="37">
        <v>80</v>
      </c>
      <c r="T61" s="37">
        <v>78</v>
      </c>
      <c r="U61" s="37">
        <v>0</v>
      </c>
      <c r="V61" s="37">
        <v>0</v>
      </c>
      <c r="W61" s="37">
        <v>585</v>
      </c>
      <c r="X61" s="37">
        <v>433</v>
      </c>
      <c r="Y61" s="37">
        <v>0</v>
      </c>
      <c r="Z61" s="37">
        <v>0</v>
      </c>
      <c r="AA61" s="37">
        <v>2800</v>
      </c>
      <c r="AB61" s="37">
        <v>2163.6999999999998</v>
      </c>
      <c r="AC61" s="37">
        <v>2700</v>
      </c>
      <c r="AD61" s="37">
        <v>1946.5678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1700</v>
      </c>
      <c r="AP61" s="37">
        <v>1500</v>
      </c>
      <c r="AQ61" s="37">
        <f t="shared" si="14"/>
        <v>643.40000000000146</v>
      </c>
      <c r="AR61" s="37">
        <f t="shared" si="15"/>
        <v>122.83000000000175</v>
      </c>
      <c r="AS61" s="37">
        <v>23713.4</v>
      </c>
      <c r="AT61" s="37">
        <v>23192.83</v>
      </c>
      <c r="AU61" s="37">
        <v>0</v>
      </c>
      <c r="AV61" s="37">
        <v>0</v>
      </c>
      <c r="AW61" s="37">
        <v>23070</v>
      </c>
      <c r="AX61" s="37">
        <v>23070</v>
      </c>
      <c r="AY61" s="37">
        <v>0</v>
      </c>
      <c r="AZ61" s="37">
        <v>0</v>
      </c>
      <c r="BA61" s="37">
        <v>23070</v>
      </c>
      <c r="BB61" s="37">
        <v>23070</v>
      </c>
      <c r="BC61" s="37">
        <v>85069.77</v>
      </c>
      <c r="BD61" s="37">
        <v>46599.737000000001</v>
      </c>
      <c r="BE61" s="37">
        <v>2700</v>
      </c>
      <c r="BF61" s="37">
        <v>1315</v>
      </c>
      <c r="BG61" s="37">
        <v>0</v>
      </c>
      <c r="BH61" s="37">
        <v>0</v>
      </c>
      <c r="BI61" s="37">
        <v>0</v>
      </c>
      <c r="BJ61" s="37">
        <v>0</v>
      </c>
      <c r="BK61" s="37">
        <v>-47228.376100000001</v>
      </c>
      <c r="BL61" s="37">
        <v>-7568</v>
      </c>
      <c r="BM61" s="37">
        <v>0</v>
      </c>
      <c r="BN61" s="37">
        <v>0</v>
      </c>
    </row>
    <row r="62" spans="1:66" ht="16.5" customHeight="1" x14ac:dyDescent="0.3">
      <c r="A62" s="36">
        <v>52</v>
      </c>
      <c r="B62" s="41" t="s">
        <v>130</v>
      </c>
      <c r="C62" s="37">
        <f t="shared" si="8"/>
        <v>92988.202399999995</v>
      </c>
      <c r="D62" s="37">
        <f t="shared" si="9"/>
        <v>88456.532200000001</v>
      </c>
      <c r="E62" s="37">
        <f t="shared" si="10"/>
        <v>79000</v>
      </c>
      <c r="F62" s="37">
        <f t="shared" si="11"/>
        <v>75597.889800000004</v>
      </c>
      <c r="G62" s="37">
        <f t="shared" si="12"/>
        <v>25988.202399999998</v>
      </c>
      <c r="H62" s="37">
        <f t="shared" si="13"/>
        <v>23469.724799999996</v>
      </c>
      <c r="I62" s="37">
        <v>26575</v>
      </c>
      <c r="J62" s="37">
        <v>26279.901999999998</v>
      </c>
      <c r="K62" s="37">
        <v>0</v>
      </c>
      <c r="L62" s="37">
        <v>0</v>
      </c>
      <c r="M62" s="37">
        <v>18800.5</v>
      </c>
      <c r="N62" s="37">
        <v>17699.919399999999</v>
      </c>
      <c r="O62" s="37">
        <v>3200</v>
      </c>
      <c r="P62" s="37">
        <v>2663.0513999999998</v>
      </c>
      <c r="Q62" s="37">
        <v>3100</v>
      </c>
      <c r="R62" s="37">
        <v>3100</v>
      </c>
      <c r="S62" s="37">
        <v>59</v>
      </c>
      <c r="T62" s="37">
        <v>9.6</v>
      </c>
      <c r="U62" s="37">
        <v>0</v>
      </c>
      <c r="V62" s="37">
        <v>0</v>
      </c>
      <c r="W62" s="37">
        <v>824</v>
      </c>
      <c r="X62" s="37">
        <v>692.95</v>
      </c>
      <c r="Y62" s="37">
        <v>0</v>
      </c>
      <c r="Z62" s="37">
        <v>0</v>
      </c>
      <c r="AA62" s="37">
        <v>3280.5</v>
      </c>
      <c r="AB62" s="37">
        <v>3280.5</v>
      </c>
      <c r="AC62" s="37">
        <v>6532</v>
      </c>
      <c r="AD62" s="37">
        <v>6405.1809999999996</v>
      </c>
      <c r="AE62" s="37">
        <v>0</v>
      </c>
      <c r="AF62" s="37">
        <v>0</v>
      </c>
      <c r="AG62" s="37">
        <v>18200</v>
      </c>
      <c r="AH62" s="37">
        <v>18198.635999999999</v>
      </c>
      <c r="AI62" s="37">
        <v>18200</v>
      </c>
      <c r="AJ62" s="37">
        <v>18198.635999999999</v>
      </c>
      <c r="AK62" s="37">
        <v>0</v>
      </c>
      <c r="AL62" s="37">
        <v>0</v>
      </c>
      <c r="AM62" s="37">
        <v>0</v>
      </c>
      <c r="AN62" s="37">
        <v>0</v>
      </c>
      <c r="AO62" s="37">
        <v>2600</v>
      </c>
      <c r="AP62" s="37">
        <v>2560</v>
      </c>
      <c r="AQ62" s="37">
        <f t="shared" si="14"/>
        <v>824.5</v>
      </c>
      <c r="AR62" s="37">
        <f t="shared" si="15"/>
        <v>248.35000000000036</v>
      </c>
      <c r="AS62" s="37">
        <v>12824.5</v>
      </c>
      <c r="AT62" s="37">
        <v>10859.4324</v>
      </c>
      <c r="AU62" s="37">
        <v>0</v>
      </c>
      <c r="AV62" s="37">
        <v>0</v>
      </c>
      <c r="AW62" s="37">
        <v>12104.5</v>
      </c>
      <c r="AX62" s="37">
        <v>10611.082399999999</v>
      </c>
      <c r="AY62" s="37">
        <v>0</v>
      </c>
      <c r="AZ62" s="37">
        <v>0</v>
      </c>
      <c r="BA62" s="37">
        <v>12000</v>
      </c>
      <c r="BB62" s="37">
        <v>10611.082399999999</v>
      </c>
      <c r="BC62" s="37">
        <v>24424.417600000001</v>
      </c>
      <c r="BD62" s="37">
        <v>22832.44</v>
      </c>
      <c r="BE62" s="37">
        <v>2446</v>
      </c>
      <c r="BF62" s="37">
        <v>1519.5</v>
      </c>
      <c r="BG62" s="37">
        <v>0</v>
      </c>
      <c r="BH62" s="37">
        <v>0</v>
      </c>
      <c r="BI62" s="37">
        <v>-320.01749999999998</v>
      </c>
      <c r="BJ62" s="37">
        <v>-320.01749999999998</v>
      </c>
      <c r="BK62" s="37">
        <v>-562.19770000000005</v>
      </c>
      <c r="BL62" s="37">
        <v>-562.19770000000005</v>
      </c>
      <c r="BM62" s="37">
        <v>0</v>
      </c>
      <c r="BN62" s="37">
        <v>0</v>
      </c>
    </row>
    <row r="63" spans="1:66" ht="16.5" customHeight="1" x14ac:dyDescent="0.3">
      <c r="A63" s="36">
        <v>53</v>
      </c>
      <c r="B63" s="41" t="s">
        <v>131</v>
      </c>
      <c r="C63" s="37">
        <f t="shared" si="8"/>
        <v>18160.078000000001</v>
      </c>
      <c r="D63" s="37">
        <f t="shared" si="9"/>
        <v>15492.203699999998</v>
      </c>
      <c r="E63" s="37">
        <f t="shared" si="10"/>
        <v>10024.1</v>
      </c>
      <c r="F63" s="37">
        <f t="shared" si="11"/>
        <v>7474.5536999999995</v>
      </c>
      <c r="G63" s="37">
        <f t="shared" si="12"/>
        <v>8135.9779999999992</v>
      </c>
      <c r="H63" s="37">
        <f t="shared" si="13"/>
        <v>8017.6499999999978</v>
      </c>
      <c r="I63" s="37">
        <v>7883</v>
      </c>
      <c r="J63" s="37">
        <v>7031.08</v>
      </c>
      <c r="K63" s="37">
        <v>0</v>
      </c>
      <c r="L63" s="37">
        <v>0</v>
      </c>
      <c r="M63" s="37">
        <v>1305</v>
      </c>
      <c r="N63" s="37">
        <v>381.07369999999997</v>
      </c>
      <c r="O63" s="37">
        <v>300</v>
      </c>
      <c r="P63" s="37">
        <v>147.16370000000001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190</v>
      </c>
      <c r="X63" s="37">
        <v>83</v>
      </c>
      <c r="Y63" s="37">
        <v>160</v>
      </c>
      <c r="Z63" s="37">
        <v>60</v>
      </c>
      <c r="AA63" s="37">
        <v>80</v>
      </c>
      <c r="AB63" s="37">
        <v>3</v>
      </c>
      <c r="AC63" s="37">
        <v>555</v>
      </c>
      <c r="AD63" s="37">
        <v>135.11000000000001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250</v>
      </c>
      <c r="AP63" s="37">
        <v>0</v>
      </c>
      <c r="AQ63" s="37">
        <f t="shared" si="14"/>
        <v>586.1</v>
      </c>
      <c r="AR63" s="37">
        <f t="shared" si="15"/>
        <v>62.4</v>
      </c>
      <c r="AS63" s="37">
        <v>586.1</v>
      </c>
      <c r="AT63" s="37">
        <v>62.4</v>
      </c>
      <c r="AU63" s="37">
        <v>0</v>
      </c>
      <c r="AV63" s="37">
        <v>0</v>
      </c>
      <c r="AW63" s="37">
        <v>306.10000000000002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16765.984</v>
      </c>
      <c r="BD63" s="37">
        <v>16589.655999999999</v>
      </c>
      <c r="BE63" s="37">
        <v>475.3</v>
      </c>
      <c r="BF63" s="37">
        <v>375.3</v>
      </c>
      <c r="BG63" s="37">
        <v>785</v>
      </c>
      <c r="BH63" s="37">
        <v>785</v>
      </c>
      <c r="BI63" s="37">
        <v>0</v>
      </c>
      <c r="BJ63" s="37">
        <v>0</v>
      </c>
      <c r="BK63" s="37">
        <v>-9890.3060000000005</v>
      </c>
      <c r="BL63" s="37">
        <v>-9732.3060000000005</v>
      </c>
      <c r="BM63" s="37">
        <v>0</v>
      </c>
      <c r="BN63" s="37">
        <v>0</v>
      </c>
    </row>
    <row r="64" spans="1:66" ht="16.5" customHeight="1" x14ac:dyDescent="0.3">
      <c r="A64" s="36">
        <v>54</v>
      </c>
      <c r="B64" s="41" t="s">
        <v>132</v>
      </c>
      <c r="C64" s="37">
        <f t="shared" si="8"/>
        <v>41655.966799999995</v>
      </c>
      <c r="D64" s="37">
        <f t="shared" si="9"/>
        <v>32571.015699999996</v>
      </c>
      <c r="E64" s="37">
        <f t="shared" si="10"/>
        <v>30785.8</v>
      </c>
      <c r="F64" s="37">
        <f t="shared" si="11"/>
        <v>27554.041699999998</v>
      </c>
      <c r="G64" s="37">
        <f t="shared" si="12"/>
        <v>10870.166799999999</v>
      </c>
      <c r="H64" s="37">
        <f t="shared" si="13"/>
        <v>5016.9739999999993</v>
      </c>
      <c r="I64" s="37">
        <v>23334.3</v>
      </c>
      <c r="J64" s="37">
        <v>23334.297999999999</v>
      </c>
      <c r="K64" s="37">
        <v>0</v>
      </c>
      <c r="L64" s="37">
        <v>0</v>
      </c>
      <c r="M64" s="37">
        <v>5951.5</v>
      </c>
      <c r="N64" s="37">
        <v>3635.6437000000001</v>
      </c>
      <c r="O64" s="37">
        <v>1670</v>
      </c>
      <c r="P64" s="37">
        <v>1216.8942</v>
      </c>
      <c r="Q64" s="37">
        <v>650</v>
      </c>
      <c r="R64" s="37">
        <v>650</v>
      </c>
      <c r="S64" s="37">
        <v>200</v>
      </c>
      <c r="T64" s="37">
        <v>92</v>
      </c>
      <c r="U64" s="37">
        <v>40</v>
      </c>
      <c r="V64" s="37">
        <v>26</v>
      </c>
      <c r="W64" s="37">
        <v>1641.5</v>
      </c>
      <c r="X64" s="37">
        <v>304.82</v>
      </c>
      <c r="Y64" s="37">
        <v>300</v>
      </c>
      <c r="Z64" s="37">
        <v>0</v>
      </c>
      <c r="AA64" s="37">
        <v>120</v>
      </c>
      <c r="AB64" s="37">
        <v>100</v>
      </c>
      <c r="AC64" s="37">
        <v>790</v>
      </c>
      <c r="AD64" s="37">
        <v>566.84050000000002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800</v>
      </c>
      <c r="AP64" s="37">
        <v>450</v>
      </c>
      <c r="AQ64" s="37">
        <f t="shared" si="14"/>
        <v>700</v>
      </c>
      <c r="AR64" s="37">
        <f t="shared" si="15"/>
        <v>134.1</v>
      </c>
      <c r="AS64" s="37">
        <v>700</v>
      </c>
      <c r="AT64" s="37">
        <v>134.1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7715.1668</v>
      </c>
      <c r="BD64" s="37">
        <v>2690.9989999999998</v>
      </c>
      <c r="BE64" s="37">
        <v>3155</v>
      </c>
      <c r="BF64" s="37">
        <v>2928.7</v>
      </c>
      <c r="BG64" s="37">
        <v>0</v>
      </c>
      <c r="BH64" s="37">
        <v>0</v>
      </c>
      <c r="BI64" s="37">
        <v>0</v>
      </c>
      <c r="BJ64" s="37">
        <v>0</v>
      </c>
      <c r="BK64" s="37">
        <v>0</v>
      </c>
      <c r="BL64" s="37">
        <v>-602.72500000000002</v>
      </c>
      <c r="BM64" s="37">
        <v>0</v>
      </c>
      <c r="BN64" s="37">
        <v>0</v>
      </c>
    </row>
    <row r="65" spans="1:66" ht="16.5" customHeight="1" x14ac:dyDescent="0.3">
      <c r="A65" s="36">
        <v>55</v>
      </c>
      <c r="B65" s="41" t="s">
        <v>133</v>
      </c>
      <c r="C65" s="37">
        <f t="shared" si="8"/>
        <v>405523.23460000003</v>
      </c>
      <c r="D65" s="37">
        <f t="shared" si="9"/>
        <v>404918.52909999999</v>
      </c>
      <c r="E65" s="37">
        <f t="shared" si="10"/>
        <v>179672.91999999998</v>
      </c>
      <c r="F65" s="37">
        <f t="shared" si="11"/>
        <v>179093.96710000001</v>
      </c>
      <c r="G65" s="37">
        <f t="shared" si="12"/>
        <v>318468.43460000004</v>
      </c>
      <c r="H65" s="37">
        <f t="shared" si="13"/>
        <v>318442.68199999997</v>
      </c>
      <c r="I65" s="37">
        <v>17600</v>
      </c>
      <c r="J65" s="37">
        <v>17600</v>
      </c>
      <c r="K65" s="37">
        <v>0</v>
      </c>
      <c r="L65" s="37">
        <v>0</v>
      </c>
      <c r="M65" s="37">
        <v>33254.800000000003</v>
      </c>
      <c r="N65" s="37">
        <v>32747.847099999999</v>
      </c>
      <c r="O65" s="37">
        <v>4300</v>
      </c>
      <c r="P65" s="37">
        <v>4260.0901000000003</v>
      </c>
      <c r="Q65" s="37">
        <v>6000</v>
      </c>
      <c r="R65" s="37">
        <v>6000</v>
      </c>
      <c r="S65" s="37">
        <v>100</v>
      </c>
      <c r="T65" s="37">
        <v>68.028999999999996</v>
      </c>
      <c r="U65" s="37">
        <v>0</v>
      </c>
      <c r="V65" s="37">
        <v>0</v>
      </c>
      <c r="W65" s="37">
        <v>960</v>
      </c>
      <c r="X65" s="37">
        <v>954.25</v>
      </c>
      <c r="Y65" s="37">
        <v>0</v>
      </c>
      <c r="Z65" s="37">
        <v>0</v>
      </c>
      <c r="AA65" s="37">
        <v>16154.8</v>
      </c>
      <c r="AB65" s="37">
        <v>16025.9</v>
      </c>
      <c r="AC65" s="37">
        <v>2050</v>
      </c>
      <c r="AD65" s="37">
        <v>1850.99</v>
      </c>
      <c r="AE65" s="37">
        <v>0</v>
      </c>
      <c r="AF65" s="37">
        <v>0</v>
      </c>
      <c r="AG65" s="37">
        <v>32000</v>
      </c>
      <c r="AH65" s="37">
        <v>32000</v>
      </c>
      <c r="AI65" s="37">
        <v>32000</v>
      </c>
      <c r="AJ65" s="37">
        <v>32000</v>
      </c>
      <c r="AK65" s="37">
        <v>0</v>
      </c>
      <c r="AL65" s="37">
        <v>0</v>
      </c>
      <c r="AM65" s="37">
        <v>0</v>
      </c>
      <c r="AN65" s="37">
        <v>0</v>
      </c>
      <c r="AO65" s="37">
        <v>4100</v>
      </c>
      <c r="AP65" s="37">
        <v>4050</v>
      </c>
      <c r="AQ65" s="37">
        <f t="shared" si="14"/>
        <v>100</v>
      </c>
      <c r="AR65" s="37">
        <f t="shared" si="15"/>
        <v>78</v>
      </c>
      <c r="AS65" s="37">
        <v>92718.12</v>
      </c>
      <c r="AT65" s="37">
        <v>92696.12</v>
      </c>
      <c r="AU65" s="37">
        <v>0</v>
      </c>
      <c r="AV65" s="37">
        <v>0</v>
      </c>
      <c r="AW65" s="37">
        <v>92618.12</v>
      </c>
      <c r="AX65" s="37">
        <v>92618.12</v>
      </c>
      <c r="AY65" s="37">
        <v>0</v>
      </c>
      <c r="AZ65" s="37">
        <v>0</v>
      </c>
      <c r="BA65" s="37">
        <v>92618.12</v>
      </c>
      <c r="BB65" s="37">
        <v>92618.12</v>
      </c>
      <c r="BC65" s="37">
        <v>345354.06660000002</v>
      </c>
      <c r="BD65" s="37">
        <v>345353.79599999997</v>
      </c>
      <c r="BE65" s="37">
        <v>1580</v>
      </c>
      <c r="BF65" s="37">
        <v>1578.95</v>
      </c>
      <c r="BG65" s="37">
        <v>0</v>
      </c>
      <c r="BH65" s="37">
        <v>0</v>
      </c>
      <c r="BI65" s="37">
        <v>-17145</v>
      </c>
      <c r="BJ65" s="37">
        <v>-17145</v>
      </c>
      <c r="BK65" s="37">
        <v>-11320.632</v>
      </c>
      <c r="BL65" s="37">
        <v>-11345.064</v>
      </c>
      <c r="BM65" s="37">
        <v>0</v>
      </c>
      <c r="BN65" s="37">
        <v>0</v>
      </c>
    </row>
    <row r="66" spans="1:66" ht="16.5" customHeight="1" x14ac:dyDescent="0.3">
      <c r="A66" s="36">
        <v>56</v>
      </c>
      <c r="B66" s="41" t="s">
        <v>134</v>
      </c>
      <c r="C66" s="37">
        <f t="shared" si="8"/>
        <v>222237.5001</v>
      </c>
      <c r="D66" s="37">
        <f t="shared" si="9"/>
        <v>206393.53889999999</v>
      </c>
      <c r="E66" s="37">
        <f t="shared" ref="E66:F66" si="16">I66+K66+M66+AE66+AG66+AK66+AO66+AS66</f>
        <v>166517.0001</v>
      </c>
      <c r="F66" s="37">
        <f t="shared" si="16"/>
        <v>162907.2579</v>
      </c>
      <c r="G66" s="37">
        <f t="shared" si="12"/>
        <v>55720.5</v>
      </c>
      <c r="H66" s="37">
        <f t="shared" ref="H66" si="17">AZ66+BD66+BF66+BH66+BJ66+BL66+BN66</f>
        <v>43486.281000000003</v>
      </c>
      <c r="I66" s="37">
        <v>48050</v>
      </c>
      <c r="J66" s="37">
        <v>48046.163999999997</v>
      </c>
      <c r="K66" s="37">
        <v>0</v>
      </c>
      <c r="L66" s="37">
        <v>0</v>
      </c>
      <c r="M66" s="37">
        <v>42789.000099999997</v>
      </c>
      <c r="N66" s="37">
        <v>40094.5939</v>
      </c>
      <c r="O66" s="37">
        <v>7706</v>
      </c>
      <c r="P66" s="37">
        <v>7300.634</v>
      </c>
      <c r="Q66" s="37">
        <v>4170</v>
      </c>
      <c r="R66" s="37">
        <v>3688.3829999999998</v>
      </c>
      <c r="S66" s="37">
        <v>320</v>
      </c>
      <c r="T66" s="37">
        <v>311.69839999999999</v>
      </c>
      <c r="U66" s="37">
        <v>267</v>
      </c>
      <c r="V66" s="37">
        <v>266.2</v>
      </c>
      <c r="W66" s="37">
        <v>6134</v>
      </c>
      <c r="X66" s="37">
        <v>5610.47</v>
      </c>
      <c r="Y66" s="37">
        <v>3000</v>
      </c>
      <c r="Z66" s="37">
        <v>2921.32</v>
      </c>
      <c r="AA66" s="37">
        <v>7388</v>
      </c>
      <c r="AB66" s="37">
        <v>6535</v>
      </c>
      <c r="AC66" s="37">
        <v>15042.000099999999</v>
      </c>
      <c r="AD66" s="37">
        <v>14649.362499999999</v>
      </c>
      <c r="AE66" s="37">
        <v>0</v>
      </c>
      <c r="AF66" s="37">
        <v>0</v>
      </c>
      <c r="AG66" s="37">
        <v>53100</v>
      </c>
      <c r="AH66" s="37">
        <v>52300</v>
      </c>
      <c r="AI66" s="37">
        <v>52700</v>
      </c>
      <c r="AJ66" s="37">
        <v>51900</v>
      </c>
      <c r="AK66" s="37">
        <v>10600</v>
      </c>
      <c r="AL66" s="37">
        <v>10600</v>
      </c>
      <c r="AM66" s="37">
        <v>0</v>
      </c>
      <c r="AN66" s="37">
        <v>0</v>
      </c>
      <c r="AO66" s="37">
        <v>11645</v>
      </c>
      <c r="AP66" s="37">
        <v>11540</v>
      </c>
      <c r="AQ66" s="37">
        <f t="shared" ref="AQ66:AR66" si="18">AS66+AU66-BA66</f>
        <v>333</v>
      </c>
      <c r="AR66" s="37">
        <f t="shared" si="18"/>
        <v>326.5</v>
      </c>
      <c r="AS66" s="37">
        <v>333</v>
      </c>
      <c r="AT66" s="37">
        <v>326.5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79246.600000000006</v>
      </c>
      <c r="BD66" s="37">
        <v>56132.781000000003</v>
      </c>
      <c r="BE66" s="37">
        <v>14473.9</v>
      </c>
      <c r="BF66" s="37">
        <v>8041.4</v>
      </c>
      <c r="BG66" s="37">
        <v>0</v>
      </c>
      <c r="BH66" s="37">
        <v>0</v>
      </c>
      <c r="BI66" s="37">
        <v>0</v>
      </c>
      <c r="BJ66" s="37">
        <v>0</v>
      </c>
      <c r="BK66" s="37">
        <v>-38000</v>
      </c>
      <c r="BL66" s="37">
        <v>-20687.900000000001</v>
      </c>
      <c r="BM66" s="37">
        <v>0</v>
      </c>
      <c r="BN66" s="37">
        <v>0</v>
      </c>
    </row>
    <row r="67" spans="1:66" ht="16.5" customHeight="1" x14ac:dyDescent="0.3">
      <c r="A67" s="36">
        <v>57</v>
      </c>
      <c r="B67" s="41" t="s">
        <v>135</v>
      </c>
      <c r="C67" s="37">
        <f t="shared" si="8"/>
        <v>65150.381599999993</v>
      </c>
      <c r="D67" s="37">
        <f t="shared" si="9"/>
        <v>65001.338900000002</v>
      </c>
      <c r="E67" s="37">
        <f t="shared" ref="E67:F69" si="19">I67+K67+M67+AE67+AG67+AK67+AO67+AS67</f>
        <v>48811</v>
      </c>
      <c r="F67" s="37">
        <f t="shared" si="19"/>
        <v>44710.912900000003</v>
      </c>
      <c r="G67" s="37">
        <f t="shared" si="12"/>
        <v>22309.381600000001</v>
      </c>
      <c r="H67" s="37">
        <f>AZ67+BD67+BF67+BH67+BJ67+BL67+BN67</f>
        <v>26260.425999999999</v>
      </c>
      <c r="I67" s="37">
        <v>24491</v>
      </c>
      <c r="J67" s="37">
        <v>21842.985000000001</v>
      </c>
      <c r="K67" s="37">
        <v>0</v>
      </c>
      <c r="L67" s="37">
        <v>0</v>
      </c>
      <c r="M67" s="37">
        <v>10241</v>
      </c>
      <c r="N67" s="37">
        <v>9341.5278999999991</v>
      </c>
      <c r="O67" s="37">
        <v>2200</v>
      </c>
      <c r="P67" s="37">
        <v>1836.1395</v>
      </c>
      <c r="Q67" s="37">
        <v>990</v>
      </c>
      <c r="R67" s="37">
        <v>990</v>
      </c>
      <c r="S67" s="37">
        <v>180</v>
      </c>
      <c r="T67" s="37">
        <v>156.6584</v>
      </c>
      <c r="U67" s="37">
        <v>0</v>
      </c>
      <c r="V67" s="37">
        <v>0</v>
      </c>
      <c r="W67" s="37">
        <v>950</v>
      </c>
      <c r="X67" s="37">
        <v>718.55</v>
      </c>
      <c r="Y67" s="37">
        <v>630</v>
      </c>
      <c r="Z67" s="37">
        <v>399.8</v>
      </c>
      <c r="AA67" s="37">
        <v>2580</v>
      </c>
      <c r="AB67" s="37">
        <v>2570.6799999999998</v>
      </c>
      <c r="AC67" s="37">
        <v>3060</v>
      </c>
      <c r="AD67" s="37">
        <v>2839.6</v>
      </c>
      <c r="AE67" s="37">
        <v>0</v>
      </c>
      <c r="AF67" s="37">
        <v>0</v>
      </c>
      <c r="AG67" s="37">
        <v>6599</v>
      </c>
      <c r="AH67" s="37">
        <v>6322</v>
      </c>
      <c r="AI67" s="37">
        <v>6599</v>
      </c>
      <c r="AJ67" s="37">
        <v>6322</v>
      </c>
      <c r="AK67" s="37">
        <v>0</v>
      </c>
      <c r="AL67" s="37">
        <v>0</v>
      </c>
      <c r="AM67" s="37">
        <v>0</v>
      </c>
      <c r="AN67" s="37">
        <v>0</v>
      </c>
      <c r="AO67" s="37">
        <v>1500</v>
      </c>
      <c r="AP67" s="37">
        <v>1225</v>
      </c>
      <c r="AQ67" s="37">
        <f>AS67+AU67-BA67</f>
        <v>10</v>
      </c>
      <c r="AR67" s="37">
        <f>AT67+AV67-BB67</f>
        <v>9.3999999999996362</v>
      </c>
      <c r="AS67" s="37">
        <v>5980</v>
      </c>
      <c r="AT67" s="37">
        <v>5979.4</v>
      </c>
      <c r="AU67" s="37">
        <v>0</v>
      </c>
      <c r="AV67" s="37">
        <v>0</v>
      </c>
      <c r="AW67" s="37">
        <v>5970</v>
      </c>
      <c r="AX67" s="37">
        <v>5970</v>
      </c>
      <c r="AY67" s="37">
        <v>0</v>
      </c>
      <c r="AZ67" s="37">
        <v>0</v>
      </c>
      <c r="BA67" s="37">
        <v>5970</v>
      </c>
      <c r="BB67" s="37">
        <v>5970</v>
      </c>
      <c r="BC67" s="37">
        <v>31190.5</v>
      </c>
      <c r="BD67" s="37">
        <v>25183.188999999998</v>
      </c>
      <c r="BE67" s="37">
        <v>2498.8816000000002</v>
      </c>
      <c r="BF67" s="37">
        <v>1181.9000000000001</v>
      </c>
      <c r="BG67" s="37">
        <v>0</v>
      </c>
      <c r="BH67" s="37">
        <v>0</v>
      </c>
      <c r="BI67" s="37">
        <v>0</v>
      </c>
      <c r="BJ67" s="37">
        <v>-104.663</v>
      </c>
      <c r="BK67" s="37">
        <v>-11380</v>
      </c>
      <c r="BL67" s="37">
        <v>0</v>
      </c>
      <c r="BM67" s="37">
        <v>0</v>
      </c>
      <c r="BN67" s="37">
        <v>0</v>
      </c>
    </row>
    <row r="68" spans="1:66" ht="16.5" customHeight="1" x14ac:dyDescent="0.3">
      <c r="A68" s="36"/>
      <c r="B68" s="39"/>
      <c r="C68" s="37">
        <f t="shared" si="8"/>
        <v>0</v>
      </c>
      <c r="D68" s="37">
        <f t="shared" si="9"/>
        <v>0</v>
      </c>
      <c r="E68" s="37">
        <f t="shared" si="19"/>
        <v>0</v>
      </c>
      <c r="F68" s="37">
        <f t="shared" si="19"/>
        <v>0</v>
      </c>
      <c r="G68" s="37">
        <f t="shared" si="12"/>
        <v>0</v>
      </c>
      <c r="H68" s="37">
        <f t="shared" ref="H68:H69" si="20">AZ68+BD68+BF68+BH68+BJ68+BL68+BN68</f>
        <v>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>
        <f t="shared" ref="AQ68:AR69" si="21">AS68+AU68-BA68</f>
        <v>0</v>
      </c>
      <c r="AR68" s="37">
        <f t="shared" si="21"/>
        <v>0</v>
      </c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</row>
    <row r="69" spans="1:66" ht="16.5" customHeight="1" x14ac:dyDescent="0.3">
      <c r="A69" s="36"/>
      <c r="B69" s="39" t="s">
        <v>41</v>
      </c>
      <c r="C69" s="37">
        <f t="shared" si="8"/>
        <v>12614274.357999999</v>
      </c>
      <c r="D69" s="37">
        <f t="shared" si="9"/>
        <v>10643389.284599999</v>
      </c>
      <c r="E69" s="37">
        <f t="shared" si="19"/>
        <v>8725463.8556000013</v>
      </c>
      <c r="F69" s="37">
        <f t="shared" si="19"/>
        <v>7514716.7712999992</v>
      </c>
      <c r="G69" s="37">
        <f t="shared" si="12"/>
        <v>5528307.817999999</v>
      </c>
      <c r="H69" s="37">
        <f t="shared" si="20"/>
        <v>4588806.1001000004</v>
      </c>
      <c r="I69" s="37">
        <v>2234650.7850000001</v>
      </c>
      <c r="J69" s="37">
        <v>2125880.9352000002</v>
      </c>
      <c r="K69" s="37">
        <v>0</v>
      </c>
      <c r="L69" s="37">
        <v>0</v>
      </c>
      <c r="M69" s="37">
        <v>1935936.8234000001</v>
      </c>
      <c r="N69" s="37">
        <v>1459788.0307</v>
      </c>
      <c r="O69" s="37">
        <v>233538.70370000001</v>
      </c>
      <c r="P69" s="37">
        <v>186096.68030000001</v>
      </c>
      <c r="Q69" s="37">
        <v>228678.76</v>
      </c>
      <c r="R69" s="37">
        <v>195368.17629999999</v>
      </c>
      <c r="S69" s="37">
        <v>21320.0056</v>
      </c>
      <c r="T69" s="37">
        <v>14539.0983</v>
      </c>
      <c r="U69" s="37">
        <v>14560</v>
      </c>
      <c r="V69" s="37">
        <v>3394.7</v>
      </c>
      <c r="W69" s="37">
        <v>550796.1</v>
      </c>
      <c r="X69" s="37">
        <v>466702.40519999998</v>
      </c>
      <c r="Y69" s="37">
        <v>472561.6</v>
      </c>
      <c r="Z69" s="37">
        <v>424762.783</v>
      </c>
      <c r="AA69" s="37">
        <v>353822.58199999999</v>
      </c>
      <c r="AB69" s="37">
        <v>226430.2127</v>
      </c>
      <c r="AC69" s="37">
        <v>406849.87209999998</v>
      </c>
      <c r="AD69" s="37">
        <v>289167.90360000002</v>
      </c>
      <c r="AE69" s="37">
        <v>0</v>
      </c>
      <c r="AF69" s="37">
        <v>0</v>
      </c>
      <c r="AG69" s="37">
        <v>2142618.2000000002</v>
      </c>
      <c r="AH69" s="37">
        <v>2045828.2494999999</v>
      </c>
      <c r="AI69" s="37">
        <v>2142118.2000000002</v>
      </c>
      <c r="AJ69" s="37">
        <v>2045328.2494999999</v>
      </c>
      <c r="AK69" s="37">
        <v>396856.94</v>
      </c>
      <c r="AL69" s="37">
        <v>186479.6998</v>
      </c>
      <c r="AM69" s="37">
        <v>46660.4</v>
      </c>
      <c r="AN69" s="37">
        <v>40346.498800000001</v>
      </c>
      <c r="AO69" s="37">
        <v>179026.9</v>
      </c>
      <c r="AP69" s="37">
        <v>156322.70499999999</v>
      </c>
      <c r="AQ69" s="37">
        <f t="shared" si="21"/>
        <v>200289.47600000002</v>
      </c>
      <c r="AR69" s="37">
        <f t="shared" si="21"/>
        <v>80283.564299999969</v>
      </c>
      <c r="AS69" s="37">
        <v>1836374.2072000001</v>
      </c>
      <c r="AT69" s="37">
        <v>1540417.1510999999</v>
      </c>
      <c r="AU69" s="37">
        <v>3412.5844000000002</v>
      </c>
      <c r="AV69" s="37">
        <v>0</v>
      </c>
      <c r="AW69" s="37">
        <v>1752603.6072</v>
      </c>
      <c r="AX69" s="37">
        <v>1501332.6068</v>
      </c>
      <c r="AY69" s="37">
        <v>3412.5844000000002</v>
      </c>
      <c r="AZ69" s="37">
        <v>0</v>
      </c>
      <c r="BA69" s="37">
        <v>1639497.3156000001</v>
      </c>
      <c r="BB69" s="37">
        <v>1460133.5867999999</v>
      </c>
      <c r="BC69" s="37">
        <v>5913222.8853000002</v>
      </c>
      <c r="BD69" s="37">
        <v>4708419.4139</v>
      </c>
      <c r="BE69" s="37">
        <v>548089.26069999998</v>
      </c>
      <c r="BF69" s="37">
        <v>317298.08390000003</v>
      </c>
      <c r="BG69" s="37">
        <v>20372.873</v>
      </c>
      <c r="BH69" s="37">
        <v>20312.212</v>
      </c>
      <c r="BI69" s="37">
        <v>-43438.017500000002</v>
      </c>
      <c r="BJ69" s="37">
        <v>-37173.507799999999</v>
      </c>
      <c r="BK69" s="37">
        <v>-913351.76789999998</v>
      </c>
      <c r="BL69" s="37">
        <v>-420050.10190000001</v>
      </c>
      <c r="BM69" s="37">
        <v>0</v>
      </c>
      <c r="BN69" s="37">
        <v>0</v>
      </c>
    </row>
    <row r="70" spans="1:66" ht="18" customHeight="1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</row>
    <row r="73" spans="1:66" x14ac:dyDescent="0.3">
      <c r="C73" s="42"/>
      <c r="D73" s="42"/>
      <c r="E73" s="42"/>
      <c r="F73" s="42"/>
      <c r="G73" s="42"/>
      <c r="H73" s="42"/>
    </row>
    <row r="87" spans="8:10" x14ac:dyDescent="0.3">
      <c r="H87" s="1">
        <v>583935</v>
      </c>
      <c r="I87" s="1">
        <v>67500</v>
      </c>
      <c r="J87" s="1">
        <f>2366+3404.5</f>
        <v>5770.5</v>
      </c>
    </row>
  </sheetData>
  <protectedRanges>
    <protectedRange sqref="AS11:BN16 AT17:AV17 AX17:BB17 BD17 BF17:BN17 AS18:BN69" name="Range3"/>
    <protectedRange sqref="B68:B69" name="Range1"/>
    <protectedRange sqref="I11:AP16 J17:L17 N17 P17 R17:T17 V17 X17 Z17:AB17 AD17:AN17 AP17 I18:AP69" name="Range2"/>
    <protectedRange sqref="B65:B66" name="Range1_1_2_2"/>
    <protectedRange sqref="B11:B67" name="Range1_1_1_1_2"/>
    <protectedRange sqref="I17" name="Range2_1"/>
    <protectedRange sqref="M17" name="Range2_3"/>
    <protectedRange sqref="O17" name="Range2_1_1"/>
    <protectedRange sqref="Q17" name="Range2_2_1"/>
    <protectedRange sqref="U17" name="Range2_3_1"/>
    <protectedRange sqref="W17" name="Range2_4"/>
    <protectedRange sqref="Y17" name="Range2_5"/>
    <protectedRange sqref="AC17" name="Range2_3_1_1"/>
    <protectedRange sqref="AO17" name="Range2_4_1"/>
    <protectedRange sqref="AS17" name="Range3_1_1"/>
    <protectedRange sqref="AW17" name="Range3_2"/>
    <protectedRange sqref="BC17" name="Range3_3"/>
    <protectedRange sqref="BE17" name="Range3_4"/>
  </protectedRanges>
  <mergeCells count="50">
    <mergeCell ref="A2:BN2"/>
    <mergeCell ref="O8:P8"/>
    <mergeCell ref="Q8:R8"/>
    <mergeCell ref="S8:T8"/>
    <mergeCell ref="AI7:AJ7"/>
    <mergeCell ref="AK7:AL8"/>
    <mergeCell ref="C8:D8"/>
    <mergeCell ref="E8:F8"/>
    <mergeCell ref="G8:H8"/>
    <mergeCell ref="I8:J8"/>
    <mergeCell ref="K8:L8"/>
    <mergeCell ref="AQ8:AR8"/>
    <mergeCell ref="AU8:AV8"/>
    <mergeCell ref="AM7:AN7"/>
    <mergeCell ref="BC7:BD8"/>
    <mergeCell ref="BE7:BF8"/>
    <mergeCell ref="AW8:AX8"/>
    <mergeCell ref="AS8:AT8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AA8:AB8"/>
    <mergeCell ref="U8:V8"/>
    <mergeCell ref="AY8:AZ8"/>
    <mergeCell ref="BA8:BB8"/>
    <mergeCell ref="I6:BB6"/>
    <mergeCell ref="I7:L7"/>
    <mergeCell ref="BC4:BN4"/>
    <mergeCell ref="I5:BB5"/>
    <mergeCell ref="AO7:AP8"/>
    <mergeCell ref="AC8:AD8"/>
    <mergeCell ref="BM8:BN8"/>
    <mergeCell ref="BK8:BL8"/>
    <mergeCell ref="BC5:BH5"/>
    <mergeCell ref="BI5:BN5"/>
    <mergeCell ref="BC6:BF6"/>
    <mergeCell ref="BG6:BH8"/>
    <mergeCell ref="BI6:BJ8"/>
    <mergeCell ref="BK6:BN7"/>
    <mergeCell ref="AW7:BB7"/>
    <mergeCell ref="AM8:AN8"/>
    <mergeCell ref="AQ7:AV7"/>
    <mergeCell ref="AI8:A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J49"/>
  <sheetViews>
    <sheetView workbookViewId="0">
      <selection activeCell="Q17" sqref="Q17"/>
    </sheetView>
  </sheetViews>
  <sheetFormatPr defaultRowHeight="15" x14ac:dyDescent="0.25"/>
  <cols>
    <col min="1" max="1" width="3.42578125" customWidth="1"/>
    <col min="2" max="2" width="19.28515625" bestFit="1" customWidth="1"/>
    <col min="3" max="3" width="11.42578125" customWidth="1"/>
    <col min="4" max="4" width="13.140625" customWidth="1"/>
    <col min="5" max="5" width="12.85546875" customWidth="1"/>
    <col min="6" max="6" width="9.42578125" customWidth="1"/>
    <col min="7" max="7" width="10.140625" customWidth="1"/>
    <col min="8" max="8" width="9.28515625" customWidth="1"/>
    <col min="9" max="9" width="9" customWidth="1"/>
    <col min="10" max="10" width="9.7109375" customWidth="1"/>
    <col min="11" max="11" width="10.5703125" customWidth="1"/>
    <col min="12" max="12" width="11" customWidth="1"/>
    <col min="13" max="13" width="10.85546875" customWidth="1"/>
    <col min="14" max="14" width="9.85546875" customWidth="1"/>
    <col min="15" max="15" width="11" customWidth="1"/>
  </cols>
  <sheetData>
    <row r="4" spans="2:15" ht="21.75" customHeight="1" x14ac:dyDescent="0.25">
      <c r="B4" s="99" t="s">
        <v>169</v>
      </c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2:15" ht="92.25" customHeight="1" x14ac:dyDescent="0.25">
      <c r="B5" s="51" t="s">
        <v>139</v>
      </c>
      <c r="C5" s="51" t="s">
        <v>163</v>
      </c>
      <c r="D5" s="51" t="s">
        <v>140</v>
      </c>
      <c r="E5" s="51" t="s">
        <v>141</v>
      </c>
      <c r="F5" s="51" t="s">
        <v>142</v>
      </c>
      <c r="G5" s="51" t="s">
        <v>143</v>
      </c>
      <c r="H5" s="51" t="s">
        <v>144</v>
      </c>
      <c r="I5" s="55" t="s">
        <v>145</v>
      </c>
      <c r="J5" s="55" t="s">
        <v>146</v>
      </c>
      <c r="K5" s="55" t="s">
        <v>147</v>
      </c>
      <c r="L5" s="55" t="s">
        <v>148</v>
      </c>
    </row>
    <row r="6" spans="2:15" ht="15" customHeight="1" x14ac:dyDescent="0.25">
      <c r="B6" s="47" t="s">
        <v>149</v>
      </c>
      <c r="C6" s="50">
        <v>2447289.1907000002</v>
      </c>
      <c r="D6" s="50">
        <v>556451.65</v>
      </c>
      <c r="E6" s="50">
        <v>270846</v>
      </c>
      <c r="F6" s="50">
        <v>76819.499999999985</v>
      </c>
      <c r="G6" s="50">
        <v>0</v>
      </c>
      <c r="H6" s="50">
        <v>8192.9</v>
      </c>
      <c r="I6" s="50">
        <v>50366.400000000001</v>
      </c>
      <c r="J6" s="50">
        <v>137927</v>
      </c>
      <c r="K6" s="50">
        <v>1938445.1666999999</v>
      </c>
      <c r="L6" s="50">
        <v>844128.97</v>
      </c>
      <c r="O6" s="60"/>
    </row>
    <row r="7" spans="2:15" x14ac:dyDescent="0.25">
      <c r="B7" s="48">
        <v>2022</v>
      </c>
      <c r="C7" s="50">
        <v>2135000.0109999995</v>
      </c>
      <c r="D7" s="50">
        <v>651580.91099999996</v>
      </c>
      <c r="E7" s="50">
        <v>416372.73800000001</v>
      </c>
      <c r="F7" s="50">
        <v>4400</v>
      </c>
      <c r="G7" s="50">
        <v>104105.9</v>
      </c>
      <c r="H7" s="50">
        <v>8824.6</v>
      </c>
      <c r="I7" s="50">
        <v>47519.360000000001</v>
      </c>
      <c r="J7" s="50">
        <v>158778.29999999999</v>
      </c>
      <c r="K7" s="50">
        <v>2022000.0109999995</v>
      </c>
      <c r="L7" s="50">
        <v>498000</v>
      </c>
    </row>
    <row r="8" spans="2:15" ht="27" x14ac:dyDescent="0.25">
      <c r="B8" s="49" t="s">
        <v>150</v>
      </c>
      <c r="C8" s="50">
        <f>+C7-C6</f>
        <v>-312289.17970000068</v>
      </c>
      <c r="D8" s="50">
        <f t="shared" ref="D8:L8" si="0">+D7-D6</f>
        <v>95129.26099999994</v>
      </c>
      <c r="E8" s="50">
        <f t="shared" si="0"/>
        <v>145526.73800000001</v>
      </c>
      <c r="F8" s="50">
        <f t="shared" si="0"/>
        <v>-72419.499999999985</v>
      </c>
      <c r="G8" s="50">
        <f t="shared" si="0"/>
        <v>104105.9</v>
      </c>
      <c r="H8" s="50">
        <f t="shared" si="0"/>
        <v>631.70000000000073</v>
      </c>
      <c r="I8" s="50">
        <f t="shared" si="0"/>
        <v>-2847.0400000000009</v>
      </c>
      <c r="J8" s="50">
        <f t="shared" si="0"/>
        <v>20851.299999999988</v>
      </c>
      <c r="K8" s="50">
        <f t="shared" si="0"/>
        <v>83554.844299999531</v>
      </c>
      <c r="L8" s="50">
        <f t="shared" si="0"/>
        <v>-346128.97</v>
      </c>
    </row>
    <row r="11" spans="2:15" ht="20.25" customHeight="1" x14ac:dyDescent="0.25">
      <c r="B11" s="102" t="s">
        <v>151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3" spans="2:15" ht="47.25" customHeight="1" x14ac:dyDescent="0.25">
      <c r="B13" s="100" t="s">
        <v>139</v>
      </c>
      <c r="C13" s="103" t="s">
        <v>165</v>
      </c>
      <c r="D13" s="103"/>
      <c r="E13" s="103"/>
      <c r="F13" s="97" t="s">
        <v>154</v>
      </c>
      <c r="G13" s="104" t="s">
        <v>155</v>
      </c>
      <c r="H13" s="104" t="s">
        <v>156</v>
      </c>
      <c r="I13" s="101" t="s">
        <v>157</v>
      </c>
      <c r="J13" s="101" t="s">
        <v>158</v>
      </c>
      <c r="K13" s="97" t="s">
        <v>159</v>
      </c>
      <c r="L13" s="101" t="s">
        <v>153</v>
      </c>
      <c r="M13" s="103" t="s">
        <v>160</v>
      </c>
      <c r="N13" s="103"/>
      <c r="O13" s="97" t="s">
        <v>168</v>
      </c>
    </row>
    <row r="14" spans="2:15" ht="74.25" customHeight="1" x14ac:dyDescent="0.25">
      <c r="B14" s="100"/>
      <c r="C14" s="46" t="s">
        <v>152</v>
      </c>
      <c r="D14" s="46" t="s">
        <v>36</v>
      </c>
      <c r="E14" s="46" t="s">
        <v>37</v>
      </c>
      <c r="F14" s="98"/>
      <c r="G14" s="105"/>
      <c r="H14" s="105"/>
      <c r="I14" s="101"/>
      <c r="J14" s="101"/>
      <c r="K14" s="98"/>
      <c r="L14" s="101"/>
      <c r="M14" s="56" t="s">
        <v>162</v>
      </c>
      <c r="N14" s="56" t="s">
        <v>161</v>
      </c>
      <c r="O14" s="98"/>
    </row>
    <row r="15" spans="2:15" x14ac:dyDescent="0.25">
      <c r="B15" s="47" t="s">
        <v>149</v>
      </c>
      <c r="C15" s="50">
        <v>2598560.0748999999</v>
      </c>
      <c r="D15" s="50">
        <v>1932261.8313</v>
      </c>
      <c r="E15" s="50">
        <v>1001583.1896</v>
      </c>
      <c r="F15" s="50">
        <v>453390.38099999999</v>
      </c>
      <c r="G15" s="50">
        <v>336478.33929999999</v>
      </c>
      <c r="H15" s="50">
        <v>690197</v>
      </c>
      <c r="I15" s="50">
        <v>27301.833000000002</v>
      </c>
      <c r="J15" s="50">
        <v>40047.5</v>
      </c>
      <c r="K15" s="50">
        <v>49561.832000000002</v>
      </c>
      <c r="L15" s="50">
        <v>335284.946</v>
      </c>
      <c r="M15" s="50">
        <v>976824.87019999989</v>
      </c>
      <c r="N15" s="50">
        <v>238383.09250000003</v>
      </c>
      <c r="O15" s="50">
        <v>-213624.77309999999</v>
      </c>
    </row>
    <row r="16" spans="2:15" x14ac:dyDescent="0.25">
      <c r="B16" s="48">
        <v>2022</v>
      </c>
      <c r="C16" s="50">
        <v>2266481.7806000002</v>
      </c>
      <c r="D16" s="50">
        <v>2022000</v>
      </c>
      <c r="E16" s="50">
        <v>629481.78060000006</v>
      </c>
      <c r="F16" s="50">
        <v>333527.8</v>
      </c>
      <c r="G16" s="50">
        <v>240898.9</v>
      </c>
      <c r="H16" s="50">
        <v>925568.4</v>
      </c>
      <c r="I16" s="50">
        <v>83504.899999999994</v>
      </c>
      <c r="J16" s="50">
        <v>20400</v>
      </c>
      <c r="K16" s="50">
        <v>33100</v>
      </c>
      <c r="L16" s="50">
        <v>385000</v>
      </c>
      <c r="M16" s="50">
        <v>357046.89760000003</v>
      </c>
      <c r="N16" s="50">
        <v>376733.4</v>
      </c>
      <c r="O16" s="50">
        <v>-88298.517000000007</v>
      </c>
    </row>
    <row r="17" spans="2:17" ht="27" x14ac:dyDescent="0.25">
      <c r="B17" s="49" t="s">
        <v>150</v>
      </c>
      <c r="C17" s="50">
        <f>+C16-C15</f>
        <v>-332078.29429999972</v>
      </c>
      <c r="D17" s="50">
        <f t="shared" ref="D17:L17" si="1">+D16-D15</f>
        <v>89738.168700000038</v>
      </c>
      <c r="E17" s="50">
        <f t="shared" si="1"/>
        <v>-372101.40899999999</v>
      </c>
      <c r="F17" s="50">
        <f t="shared" si="1"/>
        <v>-119862.58100000001</v>
      </c>
      <c r="G17" s="50">
        <f t="shared" si="1"/>
        <v>-95579.439299999998</v>
      </c>
      <c r="H17" s="50">
        <f t="shared" si="1"/>
        <v>235371.40000000002</v>
      </c>
      <c r="I17" s="50">
        <f t="shared" si="1"/>
        <v>56203.066999999995</v>
      </c>
      <c r="J17" s="50">
        <f t="shared" si="1"/>
        <v>-19647.5</v>
      </c>
      <c r="K17" s="50">
        <f t="shared" si="1"/>
        <v>-16461.832000000002</v>
      </c>
      <c r="L17" s="50">
        <f t="shared" si="1"/>
        <v>49715.054000000004</v>
      </c>
      <c r="M17" s="50">
        <f>+M16-M15</f>
        <v>-619777.97259999986</v>
      </c>
      <c r="N17" s="50">
        <f>+N16-N15</f>
        <v>138350.3075</v>
      </c>
      <c r="O17" s="50">
        <f>+O16-O15</f>
        <v>125326.25609999998</v>
      </c>
      <c r="Q17" s="62"/>
    </row>
    <row r="18" spans="2:17" ht="27" customHeight="1" x14ac:dyDescent="0.25"/>
    <row r="19" spans="2:17" ht="111" customHeight="1" x14ac:dyDescent="0.25">
      <c r="B19" s="161" t="s">
        <v>139</v>
      </c>
      <c r="C19" s="104" t="s">
        <v>164</v>
      </c>
      <c r="D19" s="104" t="s">
        <v>166</v>
      </c>
      <c r="E19" s="104" t="s">
        <v>167</v>
      </c>
      <c r="F19" s="101" t="s">
        <v>174</v>
      </c>
      <c r="G19" s="101"/>
    </row>
    <row r="20" spans="2:17" ht="14.25" customHeight="1" x14ac:dyDescent="0.25">
      <c r="B20" s="162"/>
      <c r="C20" s="105"/>
      <c r="D20" s="105"/>
      <c r="E20" s="105"/>
      <c r="F20" s="48" t="s">
        <v>172</v>
      </c>
      <c r="G20" s="48" t="s">
        <v>173</v>
      </c>
    </row>
    <row r="21" spans="2:17" x14ac:dyDescent="0.25">
      <c r="B21" s="47" t="s">
        <v>149</v>
      </c>
      <c r="C21" s="53">
        <f>+F15/D6</f>
        <v>0.81478845646337827</v>
      </c>
      <c r="D21" s="53">
        <f>+J15/D6</f>
        <v>7.1969415491894034E-2</v>
      </c>
      <c r="E21" s="53">
        <f>+D6/C6</f>
        <v>0.22737470181888791</v>
      </c>
      <c r="F21" s="48">
        <v>644</v>
      </c>
      <c r="G21" s="48">
        <v>571.63</v>
      </c>
    </row>
    <row r="22" spans="2:17" x14ac:dyDescent="0.25">
      <c r="B22" s="48">
        <v>2022</v>
      </c>
      <c r="C22" s="53">
        <f>+F16/D7</f>
        <v>0.51187472556267077</v>
      </c>
      <c r="D22" s="53">
        <f t="shared" ref="D22" si="2">+J16/D7</f>
        <v>3.1308467844295092E-2</v>
      </c>
      <c r="E22" s="53">
        <f t="shared" ref="E22" si="3">+D7/C7</f>
        <v>0.30519012067583551</v>
      </c>
      <c r="F22" s="48">
        <v>637</v>
      </c>
      <c r="G22" s="48">
        <v>577.81999999999994</v>
      </c>
    </row>
    <row r="23" spans="2:17" ht="27" x14ac:dyDescent="0.25">
      <c r="B23" s="49" t="s">
        <v>150</v>
      </c>
      <c r="C23" s="53">
        <f>+C22-C21</f>
        <v>-0.3029137309007075</v>
      </c>
      <c r="D23" s="53">
        <f>+D22-D21</f>
        <v>-4.0660947647598943E-2</v>
      </c>
      <c r="E23" s="53">
        <f>+E22-E21</f>
        <v>7.7815418856947594E-2</v>
      </c>
      <c r="F23" s="61">
        <f>+F22-F21</f>
        <v>-7</v>
      </c>
      <c r="G23" s="61">
        <f>+G22-G21</f>
        <v>6.1899999999999409</v>
      </c>
    </row>
    <row r="27" spans="2:17" x14ac:dyDescent="0.25">
      <c r="C27" t="s">
        <v>172</v>
      </c>
      <c r="D27" t="s">
        <v>173</v>
      </c>
    </row>
    <row r="28" spans="2:17" x14ac:dyDescent="0.25">
      <c r="B28" s="41" t="s">
        <v>94</v>
      </c>
      <c r="C28">
        <v>285</v>
      </c>
      <c r="D28">
        <v>262.27</v>
      </c>
    </row>
    <row r="29" spans="2:17" x14ac:dyDescent="0.25">
      <c r="B29" s="41" t="s">
        <v>95</v>
      </c>
      <c r="C29">
        <v>17</v>
      </c>
      <c r="D29">
        <v>17</v>
      </c>
    </row>
    <row r="30" spans="2:17" x14ac:dyDescent="0.25">
      <c r="B30" s="41" t="s">
        <v>96</v>
      </c>
      <c r="C30">
        <v>8</v>
      </c>
      <c r="D30">
        <v>7.5</v>
      </c>
    </row>
    <row r="31" spans="2:17" x14ac:dyDescent="0.25">
      <c r="B31" s="41" t="s">
        <v>97</v>
      </c>
      <c r="C31">
        <v>10</v>
      </c>
      <c r="D31">
        <v>10</v>
      </c>
    </row>
    <row r="32" spans="2:17" x14ac:dyDescent="0.25">
      <c r="B32" s="41" t="s">
        <v>98</v>
      </c>
      <c r="C32">
        <v>2</v>
      </c>
      <c r="D32">
        <v>2</v>
      </c>
    </row>
    <row r="33" spans="2:62" x14ac:dyDescent="0.25">
      <c r="B33" s="41" t="s">
        <v>99</v>
      </c>
      <c r="C33">
        <v>17</v>
      </c>
      <c r="D33">
        <v>14</v>
      </c>
    </row>
    <row r="34" spans="2:62" x14ac:dyDescent="0.25">
      <c r="B34" s="41" t="s">
        <v>100</v>
      </c>
      <c r="C34">
        <v>19</v>
      </c>
      <c r="D34">
        <v>16.950000000000003</v>
      </c>
    </row>
    <row r="35" spans="2:62" x14ac:dyDescent="0.25">
      <c r="B35" s="41" t="s">
        <v>101</v>
      </c>
      <c r="C35">
        <v>50</v>
      </c>
      <c r="D35">
        <v>43</v>
      </c>
    </row>
    <row r="36" spans="2:62" x14ac:dyDescent="0.25">
      <c r="B36" s="41" t="s">
        <v>102</v>
      </c>
      <c r="C36">
        <v>107</v>
      </c>
      <c r="D36">
        <v>89</v>
      </c>
    </row>
    <row r="37" spans="2:62" x14ac:dyDescent="0.25">
      <c r="B37" s="45" t="s">
        <v>103</v>
      </c>
      <c r="C37">
        <v>34</v>
      </c>
      <c r="D37">
        <v>29.56</v>
      </c>
    </row>
    <row r="38" spans="2:62" x14ac:dyDescent="0.25">
      <c r="B38" s="41" t="s">
        <v>104</v>
      </c>
      <c r="C38">
        <v>25</v>
      </c>
      <c r="D38">
        <v>23.5</v>
      </c>
    </row>
    <row r="39" spans="2:62" x14ac:dyDescent="0.25">
      <c r="B39" s="41" t="s">
        <v>105</v>
      </c>
      <c r="C39">
        <v>70</v>
      </c>
      <c r="D39">
        <v>56.849999999999994</v>
      </c>
    </row>
    <row r="41" spans="2:62" x14ac:dyDescent="0.25">
      <c r="C41">
        <f>SUM(C28:C40)</f>
        <v>644</v>
      </c>
      <c r="D41">
        <f>SUM(D28:D40)</f>
        <v>571.63</v>
      </c>
    </row>
    <row r="46" spans="2:62" x14ac:dyDescent="0.25">
      <c r="C46">
        <v>120</v>
      </c>
      <c r="D46">
        <v>114.5</v>
      </c>
      <c r="E46">
        <v>15</v>
      </c>
      <c r="F46">
        <v>12.75</v>
      </c>
      <c r="G46">
        <v>17</v>
      </c>
      <c r="H46">
        <v>15.5</v>
      </c>
      <c r="I46">
        <v>21</v>
      </c>
      <c r="J46">
        <v>17.25</v>
      </c>
      <c r="K46">
        <v>17</v>
      </c>
      <c r="L46">
        <v>15.5</v>
      </c>
      <c r="M46">
        <v>15</v>
      </c>
      <c r="N46">
        <v>12.75</v>
      </c>
      <c r="O46">
        <v>14</v>
      </c>
      <c r="P46">
        <v>10.5</v>
      </c>
      <c r="Q46">
        <v>4</v>
      </c>
      <c r="R46">
        <v>3</v>
      </c>
      <c r="S46">
        <v>15</v>
      </c>
      <c r="T46">
        <v>12.75</v>
      </c>
      <c r="U46">
        <v>17</v>
      </c>
      <c r="V46">
        <v>13.25</v>
      </c>
      <c r="W46">
        <v>19</v>
      </c>
      <c r="X46">
        <v>13.25</v>
      </c>
      <c r="Y46">
        <v>19</v>
      </c>
      <c r="Z46">
        <v>13.25</v>
      </c>
      <c r="AA46">
        <v>11</v>
      </c>
      <c r="AB46">
        <v>7.25</v>
      </c>
      <c r="AC46">
        <v>13</v>
      </c>
      <c r="AD46">
        <v>10</v>
      </c>
      <c r="AE46">
        <v>15</v>
      </c>
      <c r="AF46">
        <v>12.75</v>
      </c>
      <c r="AG46">
        <v>13</v>
      </c>
      <c r="AH46">
        <v>10</v>
      </c>
      <c r="AI46">
        <v>13</v>
      </c>
      <c r="AJ46">
        <v>12.75</v>
      </c>
      <c r="AK46">
        <v>12</v>
      </c>
      <c r="AL46">
        <v>11.25</v>
      </c>
      <c r="AM46">
        <v>23</v>
      </c>
      <c r="AN46">
        <v>26.16</v>
      </c>
      <c r="AO46">
        <v>29</v>
      </c>
      <c r="AP46">
        <v>27.04</v>
      </c>
      <c r="AQ46">
        <v>33</v>
      </c>
      <c r="AR46">
        <v>31.44</v>
      </c>
      <c r="AS46">
        <v>27</v>
      </c>
      <c r="AT46">
        <v>23.8</v>
      </c>
      <c r="AU46">
        <v>25</v>
      </c>
      <c r="AV46">
        <v>23.2</v>
      </c>
      <c r="AW46">
        <v>12</v>
      </c>
      <c r="AX46">
        <v>12.9</v>
      </c>
      <c r="AY46">
        <v>25</v>
      </c>
      <c r="AZ46">
        <v>24.07</v>
      </c>
      <c r="BA46">
        <v>6</v>
      </c>
      <c r="BB46">
        <v>4.96</v>
      </c>
      <c r="BC46">
        <v>25</v>
      </c>
      <c r="BD46">
        <v>25</v>
      </c>
      <c r="BE46">
        <v>6</v>
      </c>
      <c r="BF46">
        <v>5</v>
      </c>
      <c r="BG46">
        <v>6</v>
      </c>
      <c r="BH46">
        <v>6</v>
      </c>
      <c r="BI46">
        <v>50</v>
      </c>
      <c r="BJ46">
        <v>50</v>
      </c>
    </row>
    <row r="49" spans="3:4" x14ac:dyDescent="0.25">
      <c r="C49">
        <f>+C46+E46+G46+I46+K46+M46+O46+Q46+S46+U46+W46+Y46+AA46+AC46+AE46+AG46+AI46+AK46+AM46+AO46+AQ46+AS46+AU46+AW46+AY46+BA46+BC46+BE46+BG46+BI46</f>
        <v>637</v>
      </c>
      <c r="D49">
        <f>+D46+F46+H46+J46+L46+N46+P46+R46+T46+V46+X46+Z46+AB46+AD46+AF46+AH46+AJ46+AL46+AN46+AP46+AR46+AT46+AV46+AX46+AZ46+BB46+BD46+BF46+BH46+BJ46</f>
        <v>577.81999999999994</v>
      </c>
    </row>
  </sheetData>
  <protectedRanges>
    <protectedRange sqref="B4 C5" name="Range1_1_1_1_2"/>
    <protectedRange sqref="B28:B39" name="Range1_1_1_1_2_1"/>
  </protectedRanges>
  <mergeCells count="18">
    <mergeCell ref="F19:G19"/>
    <mergeCell ref="C19:C20"/>
    <mergeCell ref="D19:D20"/>
    <mergeCell ref="E19:E20"/>
    <mergeCell ref="B19:B20"/>
    <mergeCell ref="L13:L14"/>
    <mergeCell ref="M13:N13"/>
    <mergeCell ref="O13:O14"/>
    <mergeCell ref="B4:L4"/>
    <mergeCell ref="B11:O11"/>
    <mergeCell ref="B13:B14"/>
    <mergeCell ref="C13:E13"/>
    <mergeCell ref="F13:F14"/>
    <mergeCell ref="G13:G14"/>
    <mergeCell ref="H13:H14"/>
    <mergeCell ref="I13:I14"/>
    <mergeCell ref="J13:J14"/>
    <mergeCell ref="K13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Գործառնական</vt:lpstr>
      <vt:lpstr>Sevan</vt:lpstr>
      <vt:lpstr>Տնտեսագիտական</vt:lpstr>
      <vt:lpstr>Gavar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2022-05-04T07:44:14Z</dcterms:modified>
</cp:coreProperties>
</file>