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'Mutqer'!$B:$B,'Mutqer'!$4:$9</definedName>
  </definedNames>
  <calcPr fullCalcOnLoad="1"/>
</workbook>
</file>

<file path=xl/sharedStrings.xml><?xml version="1.0" encoding="utf-8"?>
<sst xmlns="http://schemas.openxmlformats.org/spreadsheetml/2006/main" count="221" uniqueCount="144">
  <si>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</si>
  <si>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</si>
  <si>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</si>
  <si>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</si>
  <si>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</si>
  <si>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</si>
  <si>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</si>
  <si>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</si>
  <si>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</si>
  <si>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</si>
  <si>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</si>
  <si>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</si>
  <si>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</si>
  <si>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</si>
  <si>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</si>
  <si>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</si>
  <si>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</si>
  <si>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</si>
  <si>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</si>
  <si>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</si>
  <si>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</si>
  <si>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</si>
  <si>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</si>
  <si>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</si>
  <si>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</si>
  <si>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</si>
  <si>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</si>
  <si>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</si>
  <si>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</si>
  <si>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</si>
  <si>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</si>
  <si>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</si>
  <si>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</si>
  <si>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</si>
  <si>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</si>
  <si>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</si>
  <si>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</si>
  <si>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</si>
  <si>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</si>
  <si>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</si>
  <si>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</si>
  <si>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</si>
  <si>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</si>
  <si>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</si>
  <si>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</si>
  <si>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</si>
  <si>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</si>
  <si>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                                                                          </t>
  </si>
  <si>
    <t>կատ. %-ը</t>
  </si>
  <si>
    <t xml:space="preserve">                                                                 Þ»ÕáõÙÁ</t>
  </si>
  <si>
    <t xml:space="preserve">                                 ü à Ü ¸ ² Ú Æ Ü</t>
  </si>
  <si>
    <t xml:space="preserve">                                                            Þ»ÕáõÙÁ 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</si>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</sst>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</numFmts>
  <fonts count="47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2"/>
      <name val="Arial Armenian"/>
      <family val="2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96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2" fillId="34" borderId="12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/>
      <protection locked="0"/>
    </xf>
    <xf numFmtId="207" fontId="6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207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/>
    </xf>
    <xf numFmtId="4" fontId="8" fillId="36" borderId="10" xfId="0" applyNumberFormat="1" applyFont="1" applyFill="1" applyBorder="1" applyAlignment="1" applyProtection="1">
      <alignment horizontal="center" vertical="center" wrapText="1"/>
      <protection/>
    </xf>
    <xf numFmtId="4" fontId="8" fillId="36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7" xfId="0" applyNumberFormat="1" applyFont="1" applyFill="1" applyBorder="1" applyAlignment="1" applyProtection="1">
      <alignment horizontal="center" vertical="center" wrapText="1"/>
      <protection/>
    </xf>
    <xf numFmtId="4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37" borderId="18" xfId="0" applyNumberFormat="1" applyFont="1" applyFill="1" applyBorder="1" applyAlignment="1" applyProtection="1">
      <alignment horizontal="center" vertical="center" wrapText="1"/>
      <protection/>
    </xf>
    <xf numFmtId="0" fontId="10" fillId="37" borderId="19" xfId="0" applyNumberFormat="1" applyFont="1" applyFill="1" applyBorder="1" applyAlignment="1" applyProtection="1">
      <alignment horizontal="center" vertical="center" wrapText="1"/>
      <protection/>
    </xf>
    <xf numFmtId="0" fontId="10" fillId="37" borderId="20" xfId="0" applyNumberFormat="1" applyFont="1" applyFill="1" applyBorder="1" applyAlignment="1" applyProtection="1">
      <alignment horizontal="center" vertical="center" wrapText="1"/>
      <protection/>
    </xf>
    <xf numFmtId="0" fontId="10" fillId="37" borderId="21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0" applyNumberFormat="1" applyFont="1" applyFill="1" applyBorder="1" applyAlignment="1" applyProtection="1">
      <alignment horizontal="center" vertical="center" wrapText="1"/>
      <protection/>
    </xf>
    <xf numFmtId="0" fontId="10" fillId="37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 wrapText="1"/>
      <protection/>
    </xf>
    <xf numFmtId="0" fontId="10" fillId="37" borderId="11" xfId="0" applyNumberFormat="1" applyFont="1" applyFill="1" applyBorder="1" applyAlignment="1" applyProtection="1">
      <alignment horizontal="center" vertical="center" wrapText="1"/>
      <protection/>
    </xf>
    <xf numFmtId="0" fontId="10" fillId="37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17" xfId="0" applyFont="1" applyBorder="1" applyAlignment="1" applyProtection="1">
      <alignment horizontal="center" vertical="center" textRotation="90" wrapText="1"/>
      <protection/>
    </xf>
    <xf numFmtId="0" fontId="8" fillId="0" borderId="16" xfId="0" applyFont="1" applyBorder="1" applyAlignment="1" applyProtection="1">
      <alignment horizontal="center" vertical="center" textRotation="90" wrapText="1"/>
      <protection/>
    </xf>
    <xf numFmtId="4" fontId="5" fillId="37" borderId="18" xfId="0" applyNumberFormat="1" applyFont="1" applyFill="1" applyBorder="1" applyAlignment="1" applyProtection="1">
      <alignment horizontal="center" vertical="center" wrapText="1"/>
      <protection/>
    </xf>
    <xf numFmtId="4" fontId="5" fillId="37" borderId="19" xfId="0" applyNumberFormat="1" applyFont="1" applyFill="1" applyBorder="1" applyAlignment="1" applyProtection="1">
      <alignment horizontal="center" vertical="center" wrapText="1"/>
      <protection/>
    </xf>
    <xf numFmtId="4" fontId="5" fillId="37" borderId="20" xfId="0" applyNumberFormat="1" applyFont="1" applyFill="1" applyBorder="1" applyAlignment="1" applyProtection="1">
      <alignment horizontal="center" vertical="center" wrapText="1"/>
      <protection/>
    </xf>
    <xf numFmtId="4" fontId="5" fillId="37" borderId="21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22" xfId="0" applyNumberFormat="1" applyFont="1" applyFill="1" applyBorder="1" applyAlignment="1" applyProtection="1">
      <alignment horizontal="center" vertical="center" wrapText="1"/>
      <protection/>
    </xf>
    <xf numFmtId="4" fontId="5" fillId="37" borderId="23" xfId="0" applyNumberFormat="1" applyFont="1" applyFill="1" applyBorder="1" applyAlignment="1" applyProtection="1">
      <alignment horizontal="center" vertical="center" wrapText="1"/>
      <protection/>
    </xf>
    <xf numFmtId="4" fontId="5" fillId="37" borderId="11" xfId="0" applyNumberFormat="1" applyFont="1" applyFill="1" applyBorder="1" applyAlignment="1" applyProtection="1">
      <alignment horizontal="center" vertical="center" wrapText="1"/>
      <protection/>
    </xf>
    <xf numFmtId="4" fontId="5" fillId="37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10" fillId="35" borderId="15" xfId="0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center" vertical="center" wrapText="1"/>
      <protection/>
    </xf>
    <xf numFmtId="4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0" fillId="37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4" xfId="0" applyNumberFormat="1" applyFont="1" applyFill="1" applyBorder="1" applyAlignment="1" applyProtection="1">
      <alignment horizontal="center" vertical="center" wrapText="1"/>
      <protection/>
    </xf>
    <xf numFmtId="0" fontId="10" fillId="37" borderId="13" xfId="0" applyNumberFormat="1" applyFont="1" applyFill="1" applyBorder="1" applyAlignment="1" applyProtection="1">
      <alignment horizontal="center" vertical="center" wrapText="1"/>
      <protection/>
    </xf>
    <xf numFmtId="4" fontId="8" fillId="37" borderId="18" xfId="0" applyNumberFormat="1" applyFont="1" applyFill="1" applyBorder="1" applyAlignment="1" applyProtection="1">
      <alignment horizontal="center" vertical="center" wrapText="1"/>
      <protection/>
    </xf>
    <xf numFmtId="4" fontId="8" fillId="37" borderId="20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2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7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" fontId="8" fillId="39" borderId="14" xfId="0" applyNumberFormat="1" applyFont="1" applyFill="1" applyBorder="1" applyAlignment="1" applyProtection="1">
      <alignment horizontal="center" vertical="center" wrapText="1"/>
      <protection/>
    </xf>
    <xf numFmtId="4" fontId="8" fillId="39" borderId="18" xfId="0" applyNumberFormat="1" applyFont="1" applyFill="1" applyBorder="1" applyAlignment="1" applyProtection="1">
      <alignment horizontal="center" vertical="center" wrapText="1"/>
      <protection/>
    </xf>
    <xf numFmtId="4" fontId="8" fillId="39" borderId="19" xfId="0" applyNumberFormat="1" applyFont="1" applyFill="1" applyBorder="1" applyAlignment="1" applyProtection="1">
      <alignment horizontal="center" vertical="center" wrapText="1"/>
      <protection/>
    </xf>
    <xf numFmtId="4" fontId="8" fillId="39" borderId="20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 wrapText="1"/>
      <protection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" fontId="8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75"/>
  <sheetViews>
    <sheetView tabSelected="1" zoomScalePageLayoutView="0" workbookViewId="0" topLeftCell="A1">
      <pane xSplit="3" ySplit="9" topLeftCell="D3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10" sqref="N10"/>
    </sheetView>
  </sheetViews>
  <sheetFormatPr defaultColWidth="8.796875" defaultRowHeight="15"/>
  <cols>
    <col min="1" max="1" width="4.69921875" style="6" customWidth="1"/>
    <col min="2" max="2" width="4.69921875" style="6" hidden="1" customWidth="1"/>
    <col min="3" max="5" width="9.59765625" style="6" customWidth="1"/>
    <col min="6" max="6" width="11.19921875" style="6" customWidth="1"/>
    <col min="7" max="7" width="10.8984375" style="6" customWidth="1"/>
    <col min="8" max="8" width="9.59765625" style="6" customWidth="1"/>
    <col min="9" max="9" width="11.5" style="6" customWidth="1"/>
    <col min="10" max="87" width="9.59765625" style="6" customWidth="1"/>
    <col min="88" max="16384" width="9" style="6" customWidth="1"/>
  </cols>
  <sheetData>
    <row r="1" spans="2:84" ht="16.5" customHeight="1">
      <c r="B1" s="2"/>
      <c r="C1" s="2"/>
      <c r="D1" s="2"/>
      <c r="E1" s="2"/>
      <c r="F1" s="119"/>
      <c r="G1" s="119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2:84" ht="16.5" customHeight="1">
      <c r="B2" s="7"/>
      <c r="C2" s="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7"/>
      <c r="R2" s="7"/>
      <c r="S2" s="7"/>
      <c r="T2" s="7"/>
      <c r="U2" s="7"/>
      <c r="V2" s="7"/>
      <c r="W2" s="7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3:61" ht="18.75" customHeight="1">
      <c r="C3" s="8"/>
      <c r="M3" s="18"/>
      <c r="O3" s="120"/>
      <c r="P3" s="120"/>
      <c r="Q3" s="9"/>
      <c r="S3" s="10"/>
      <c r="T3" s="11"/>
      <c r="U3" s="11">
        <v>41639</v>
      </c>
      <c r="V3" s="10"/>
      <c r="W3" s="11"/>
      <c r="X3" s="11"/>
      <c r="Y3" s="11"/>
      <c r="Z3" s="11"/>
      <c r="AA3" s="11"/>
      <c r="AB3" s="11"/>
      <c r="AC3" s="11"/>
      <c r="AD3" s="11"/>
      <c r="AE3" s="11"/>
      <c r="AU3" s="6" t="s">
        <v>49</v>
      </c>
      <c r="BB3" s="6" t="s">
        <v>50</v>
      </c>
      <c r="BI3" s="6" t="s">
        <v>51</v>
      </c>
    </row>
    <row r="4" spans="2:86" s="14" customFormat="1" ht="21" customHeight="1">
      <c r="B4" s="44" t="s">
        <v>23</v>
      </c>
      <c r="C4" s="45" t="s">
        <v>22</v>
      </c>
      <c r="D4" s="55" t="s">
        <v>20</v>
      </c>
      <c r="E4" s="55" t="s">
        <v>21</v>
      </c>
      <c r="F4" s="58" t="s">
        <v>44</v>
      </c>
      <c r="G4" s="59"/>
      <c r="H4" s="60"/>
      <c r="I4" s="46" t="s">
        <v>43</v>
      </c>
      <c r="J4" s="47"/>
      <c r="K4" s="48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9"/>
      <c r="BQ4" s="39" t="s">
        <v>17</v>
      </c>
      <c r="BR4" s="99" t="s">
        <v>29</v>
      </c>
      <c r="BS4" s="100"/>
      <c r="BT4" s="106" t="s">
        <v>19</v>
      </c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39" t="s">
        <v>17</v>
      </c>
      <c r="CG4" s="112" t="s">
        <v>28</v>
      </c>
      <c r="CH4" s="113"/>
    </row>
    <row r="5" spans="2:86" s="14" customFormat="1" ht="24" customHeight="1">
      <c r="B5" s="44"/>
      <c r="C5" s="45"/>
      <c r="D5" s="56"/>
      <c r="E5" s="56"/>
      <c r="F5" s="61"/>
      <c r="G5" s="62"/>
      <c r="H5" s="63"/>
      <c r="I5" s="49"/>
      <c r="J5" s="50"/>
      <c r="K5" s="51"/>
      <c r="L5" s="92" t="s">
        <v>24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4"/>
      <c r="AF5" s="67" t="s">
        <v>16</v>
      </c>
      <c r="AG5" s="67"/>
      <c r="AH5" s="67"/>
      <c r="AI5" s="67"/>
      <c r="AJ5" s="67"/>
      <c r="AK5" s="67"/>
      <c r="AL5" s="67"/>
      <c r="AM5" s="67"/>
      <c r="AN5" s="72" t="s">
        <v>27</v>
      </c>
      <c r="AO5" s="73"/>
      <c r="AP5" s="110" t="s">
        <v>11</v>
      </c>
      <c r="AQ5" s="111"/>
      <c r="AR5" s="111"/>
      <c r="AS5" s="111"/>
      <c r="AT5" s="111"/>
      <c r="AU5" s="111"/>
      <c r="AV5" s="111"/>
      <c r="AW5" s="111"/>
      <c r="AX5" s="111"/>
      <c r="AY5" s="111"/>
      <c r="AZ5" s="121"/>
      <c r="BA5" s="84" t="s">
        <v>0</v>
      </c>
      <c r="BB5" s="85"/>
      <c r="BC5" s="85"/>
      <c r="BD5" s="85"/>
      <c r="BE5" s="85"/>
      <c r="BF5" s="86"/>
      <c r="BG5" s="110" t="s">
        <v>14</v>
      </c>
      <c r="BH5" s="111"/>
      <c r="BI5" s="111"/>
      <c r="BJ5" s="111"/>
      <c r="BK5" s="67" t="s">
        <v>34</v>
      </c>
      <c r="BL5" s="67"/>
      <c r="BM5" s="72" t="s">
        <v>15</v>
      </c>
      <c r="BN5" s="95"/>
      <c r="BO5" s="72" t="s">
        <v>25</v>
      </c>
      <c r="BP5" s="95"/>
      <c r="BQ5" s="40"/>
      <c r="BR5" s="101"/>
      <c r="BS5" s="102"/>
      <c r="BT5" s="37"/>
      <c r="BU5" s="38"/>
      <c r="BV5" s="38"/>
      <c r="BW5" s="38"/>
      <c r="BX5" s="72" t="s">
        <v>18</v>
      </c>
      <c r="BY5" s="95"/>
      <c r="BZ5" s="87"/>
      <c r="CA5" s="88"/>
      <c r="CB5" s="88"/>
      <c r="CC5" s="88"/>
      <c r="CD5" s="88"/>
      <c r="CE5" s="88"/>
      <c r="CF5" s="40"/>
      <c r="CG5" s="114"/>
      <c r="CH5" s="115"/>
    </row>
    <row r="6" spans="2:86" s="14" customFormat="1" ht="56.25" customHeight="1">
      <c r="B6" s="44"/>
      <c r="C6" s="45"/>
      <c r="D6" s="56"/>
      <c r="E6" s="56"/>
      <c r="F6" s="64"/>
      <c r="G6" s="65"/>
      <c r="H6" s="66"/>
      <c r="I6" s="52"/>
      <c r="J6" s="53"/>
      <c r="K6" s="54"/>
      <c r="L6" s="96" t="s">
        <v>30</v>
      </c>
      <c r="M6" s="97"/>
      <c r="N6" s="98"/>
      <c r="O6" s="80" t="s">
        <v>1</v>
      </c>
      <c r="P6" s="81"/>
      <c r="Q6" s="82"/>
      <c r="R6" s="80" t="s">
        <v>2</v>
      </c>
      <c r="S6" s="81"/>
      <c r="T6" s="82"/>
      <c r="U6" s="80" t="s">
        <v>3</v>
      </c>
      <c r="V6" s="81"/>
      <c r="W6" s="82"/>
      <c r="X6" s="80" t="s">
        <v>31</v>
      </c>
      <c r="Y6" s="81"/>
      <c r="Z6" s="82"/>
      <c r="AA6" s="80" t="s">
        <v>4</v>
      </c>
      <c r="AB6" s="81"/>
      <c r="AC6" s="82"/>
      <c r="AD6" s="91" t="s">
        <v>5</v>
      </c>
      <c r="AE6" s="91"/>
      <c r="AF6" s="79" t="s">
        <v>26</v>
      </c>
      <c r="AG6" s="42"/>
      <c r="AH6" s="79" t="s">
        <v>12</v>
      </c>
      <c r="AI6" s="42"/>
      <c r="AJ6" s="68" t="s">
        <v>6</v>
      </c>
      <c r="AK6" s="69"/>
      <c r="AL6" s="70" t="s">
        <v>7</v>
      </c>
      <c r="AM6" s="71"/>
      <c r="AN6" s="74"/>
      <c r="AO6" s="75"/>
      <c r="AP6" s="76" t="s">
        <v>32</v>
      </c>
      <c r="AQ6" s="77"/>
      <c r="AR6" s="78"/>
      <c r="AS6" s="83" t="s">
        <v>13</v>
      </c>
      <c r="AT6" s="83"/>
      <c r="AU6" s="83" t="s">
        <v>8</v>
      </c>
      <c r="AV6" s="83"/>
      <c r="AW6" s="83" t="s">
        <v>9</v>
      </c>
      <c r="AX6" s="83"/>
      <c r="AY6" s="83" t="s">
        <v>10</v>
      </c>
      <c r="AZ6" s="83"/>
      <c r="BA6" s="83" t="s">
        <v>45</v>
      </c>
      <c r="BB6" s="83"/>
      <c r="BC6" s="84" t="s">
        <v>35</v>
      </c>
      <c r="BD6" s="85"/>
      <c r="BE6" s="83" t="s">
        <v>33</v>
      </c>
      <c r="BF6" s="83"/>
      <c r="BG6" s="84" t="s">
        <v>36</v>
      </c>
      <c r="BH6" s="85"/>
      <c r="BI6" s="84" t="s">
        <v>37</v>
      </c>
      <c r="BJ6" s="85"/>
      <c r="BK6" s="67"/>
      <c r="BL6" s="67"/>
      <c r="BM6" s="74"/>
      <c r="BN6" s="105"/>
      <c r="BO6" s="74"/>
      <c r="BP6" s="105"/>
      <c r="BQ6" s="40"/>
      <c r="BR6" s="103"/>
      <c r="BS6" s="104"/>
      <c r="BT6" s="72" t="s">
        <v>38</v>
      </c>
      <c r="BU6" s="95"/>
      <c r="BV6" s="72" t="s">
        <v>39</v>
      </c>
      <c r="BW6" s="95"/>
      <c r="BX6" s="74"/>
      <c r="BY6" s="105"/>
      <c r="BZ6" s="72" t="s">
        <v>40</v>
      </c>
      <c r="CA6" s="95"/>
      <c r="CB6" s="72" t="s">
        <v>41</v>
      </c>
      <c r="CC6" s="95"/>
      <c r="CD6" s="89" t="s">
        <v>42</v>
      </c>
      <c r="CE6" s="90"/>
      <c r="CF6" s="40"/>
      <c r="CG6" s="116"/>
      <c r="CH6" s="117"/>
    </row>
    <row r="7" spans="2:86" s="14" customFormat="1" ht="15.75" customHeight="1">
      <c r="B7" s="44"/>
      <c r="C7" s="45"/>
      <c r="D7" s="56"/>
      <c r="E7" s="56"/>
      <c r="F7" s="35" t="s">
        <v>46</v>
      </c>
      <c r="G7" s="42"/>
      <c r="H7" s="43"/>
      <c r="I7" s="35" t="s">
        <v>46</v>
      </c>
      <c r="J7" s="42"/>
      <c r="K7" s="43"/>
      <c r="L7" s="35" t="s">
        <v>46</v>
      </c>
      <c r="M7" s="42"/>
      <c r="N7" s="43"/>
      <c r="O7" s="35" t="s">
        <v>46</v>
      </c>
      <c r="P7" s="42"/>
      <c r="Q7" s="43"/>
      <c r="R7" s="35" t="s">
        <v>46</v>
      </c>
      <c r="S7" s="42"/>
      <c r="T7" s="43"/>
      <c r="U7" s="35" t="s">
        <v>46</v>
      </c>
      <c r="V7" s="42"/>
      <c r="W7" s="43"/>
      <c r="X7" s="35" t="s">
        <v>46</v>
      </c>
      <c r="Y7" s="42"/>
      <c r="Z7" s="43"/>
      <c r="AA7" s="35" t="s">
        <v>46</v>
      </c>
      <c r="AB7" s="42"/>
      <c r="AC7" s="43"/>
      <c r="AD7" s="35" t="s">
        <v>46</v>
      </c>
      <c r="AE7" s="28"/>
      <c r="AF7" s="35" t="s">
        <v>46</v>
      </c>
      <c r="AG7" s="28"/>
      <c r="AH7" s="35" t="s">
        <v>46</v>
      </c>
      <c r="AI7" s="28"/>
      <c r="AJ7" s="35" t="s">
        <v>46</v>
      </c>
      <c r="AK7" s="27"/>
      <c r="AL7" s="35" t="s">
        <v>46</v>
      </c>
      <c r="AM7" s="28"/>
      <c r="AN7" s="35" t="s">
        <v>46</v>
      </c>
      <c r="AO7" s="28"/>
      <c r="AP7" s="35" t="s">
        <v>46</v>
      </c>
      <c r="AQ7" s="42"/>
      <c r="AR7" s="43"/>
      <c r="AS7" s="35" t="s">
        <v>46</v>
      </c>
      <c r="AT7" s="26"/>
      <c r="AU7" s="35" t="s">
        <v>46</v>
      </c>
      <c r="AV7" s="26"/>
      <c r="AW7" s="35" t="s">
        <v>46</v>
      </c>
      <c r="AX7" s="26"/>
      <c r="AY7" s="35" t="s">
        <v>46</v>
      </c>
      <c r="AZ7" s="26"/>
      <c r="BA7" s="35" t="s">
        <v>46</v>
      </c>
      <c r="BB7" s="26"/>
      <c r="BC7" s="35" t="s">
        <v>46</v>
      </c>
      <c r="BD7" s="26"/>
      <c r="BE7" s="35" t="s">
        <v>46</v>
      </c>
      <c r="BF7" s="26"/>
      <c r="BG7" s="35" t="s">
        <v>46</v>
      </c>
      <c r="BH7" s="26"/>
      <c r="BI7" s="35" t="s">
        <v>46</v>
      </c>
      <c r="BJ7" s="26"/>
      <c r="BK7" s="35" t="s">
        <v>46</v>
      </c>
      <c r="BL7" s="26"/>
      <c r="BM7" s="35" t="s">
        <v>46</v>
      </c>
      <c r="BN7" s="26"/>
      <c r="BO7" s="35" t="s">
        <v>46</v>
      </c>
      <c r="BP7" s="26"/>
      <c r="BQ7" s="40"/>
      <c r="BR7" s="35" t="s">
        <v>46</v>
      </c>
      <c r="BS7" s="26"/>
      <c r="BT7" s="35" t="s">
        <v>46</v>
      </c>
      <c r="BU7" s="26"/>
      <c r="BV7" s="35" t="s">
        <v>46</v>
      </c>
      <c r="BW7" s="26"/>
      <c r="BX7" s="35" t="s">
        <v>46</v>
      </c>
      <c r="BY7" s="26"/>
      <c r="BZ7" s="35" t="s">
        <v>46</v>
      </c>
      <c r="CA7" s="26"/>
      <c r="CB7" s="35" t="s">
        <v>46</v>
      </c>
      <c r="CC7" s="26"/>
      <c r="CD7" s="35" t="s">
        <v>46</v>
      </c>
      <c r="CE7" s="26"/>
      <c r="CF7" s="40"/>
      <c r="CG7" s="35" t="s">
        <v>46</v>
      </c>
      <c r="CH7" s="26"/>
    </row>
    <row r="8" spans="2:86" s="14" customFormat="1" ht="27.75" customHeight="1">
      <c r="B8" s="44"/>
      <c r="C8" s="45"/>
      <c r="D8" s="57"/>
      <c r="E8" s="57"/>
      <c r="F8" s="36"/>
      <c r="G8" s="1" t="s">
        <v>47</v>
      </c>
      <c r="H8" s="1" t="s">
        <v>48</v>
      </c>
      <c r="I8" s="36"/>
      <c r="J8" s="1" t="s">
        <v>47</v>
      </c>
      <c r="K8" s="1" t="s">
        <v>48</v>
      </c>
      <c r="L8" s="36"/>
      <c r="M8" s="1" t="s">
        <v>47</v>
      </c>
      <c r="N8" s="1" t="s">
        <v>48</v>
      </c>
      <c r="O8" s="36"/>
      <c r="P8" s="1" t="s">
        <v>47</v>
      </c>
      <c r="Q8" s="1" t="s">
        <v>48</v>
      </c>
      <c r="R8" s="36"/>
      <c r="S8" s="1" t="s">
        <v>47</v>
      </c>
      <c r="T8" s="1" t="s">
        <v>48</v>
      </c>
      <c r="U8" s="36"/>
      <c r="V8" s="1" t="s">
        <v>47</v>
      </c>
      <c r="W8" s="1" t="s">
        <v>48</v>
      </c>
      <c r="X8" s="36"/>
      <c r="Y8" s="1" t="s">
        <v>47</v>
      </c>
      <c r="Z8" s="1" t="s">
        <v>48</v>
      </c>
      <c r="AA8" s="36"/>
      <c r="AB8" s="1" t="s">
        <v>47</v>
      </c>
      <c r="AC8" s="1" t="s">
        <v>48</v>
      </c>
      <c r="AD8" s="36"/>
      <c r="AE8" s="1" t="s">
        <v>47</v>
      </c>
      <c r="AF8" s="36"/>
      <c r="AG8" s="1" t="s">
        <v>47</v>
      </c>
      <c r="AH8" s="36"/>
      <c r="AI8" s="1" t="s">
        <v>47</v>
      </c>
      <c r="AJ8" s="36"/>
      <c r="AK8" s="1" t="s">
        <v>47</v>
      </c>
      <c r="AL8" s="36"/>
      <c r="AM8" s="1" t="s">
        <v>47</v>
      </c>
      <c r="AN8" s="36"/>
      <c r="AO8" s="1" t="s">
        <v>47</v>
      </c>
      <c r="AP8" s="36"/>
      <c r="AQ8" s="1" t="s">
        <v>47</v>
      </c>
      <c r="AR8" s="1" t="s">
        <v>48</v>
      </c>
      <c r="AS8" s="36"/>
      <c r="AT8" s="1" t="s">
        <v>47</v>
      </c>
      <c r="AU8" s="36"/>
      <c r="AV8" s="1" t="s">
        <v>47</v>
      </c>
      <c r="AW8" s="36"/>
      <c r="AX8" s="1" t="s">
        <v>47</v>
      </c>
      <c r="AY8" s="36"/>
      <c r="AZ8" s="1" t="s">
        <v>47</v>
      </c>
      <c r="BA8" s="36"/>
      <c r="BB8" s="1" t="s">
        <v>47</v>
      </c>
      <c r="BC8" s="36"/>
      <c r="BD8" s="1" t="s">
        <v>47</v>
      </c>
      <c r="BE8" s="36"/>
      <c r="BF8" s="1" t="s">
        <v>47</v>
      </c>
      <c r="BG8" s="36"/>
      <c r="BH8" s="1" t="s">
        <v>47</v>
      </c>
      <c r="BI8" s="36"/>
      <c r="BJ8" s="1" t="s">
        <v>47</v>
      </c>
      <c r="BK8" s="36"/>
      <c r="BL8" s="1" t="s">
        <v>47</v>
      </c>
      <c r="BM8" s="36"/>
      <c r="BN8" s="1" t="s">
        <v>47</v>
      </c>
      <c r="BO8" s="36"/>
      <c r="BP8" s="1" t="s">
        <v>47</v>
      </c>
      <c r="BQ8" s="41"/>
      <c r="BR8" s="36"/>
      <c r="BS8" s="1" t="s">
        <v>47</v>
      </c>
      <c r="BT8" s="36"/>
      <c r="BU8" s="1" t="s">
        <v>47</v>
      </c>
      <c r="BV8" s="36"/>
      <c r="BW8" s="1" t="s">
        <v>47</v>
      </c>
      <c r="BX8" s="36"/>
      <c r="BY8" s="1" t="s">
        <v>47</v>
      </c>
      <c r="BZ8" s="36"/>
      <c r="CA8" s="1" t="s">
        <v>47</v>
      </c>
      <c r="CB8" s="36"/>
      <c r="CC8" s="1" t="s">
        <v>47</v>
      </c>
      <c r="CD8" s="36"/>
      <c r="CE8" s="1" t="s">
        <v>47</v>
      </c>
      <c r="CF8" s="41"/>
      <c r="CG8" s="36"/>
      <c r="CH8" s="1" t="s">
        <v>47</v>
      </c>
    </row>
    <row r="9" spans="2:86" s="14" customFormat="1" ht="14.25" customHeight="1">
      <c r="B9" s="15"/>
      <c r="C9" s="16">
        <v>1</v>
      </c>
      <c r="D9" s="16">
        <v>2</v>
      </c>
      <c r="E9" s="16">
        <v>3</v>
      </c>
      <c r="F9" s="16">
        <v>4</v>
      </c>
      <c r="G9" s="16">
        <v>6</v>
      </c>
      <c r="H9" s="16">
        <v>7</v>
      </c>
      <c r="I9" s="16">
        <v>12</v>
      </c>
      <c r="J9" s="16">
        <v>14</v>
      </c>
      <c r="K9" s="16">
        <v>15</v>
      </c>
      <c r="L9" s="16">
        <v>16</v>
      </c>
      <c r="M9" s="16">
        <v>18</v>
      </c>
      <c r="N9" s="16">
        <v>19</v>
      </c>
      <c r="O9" s="16">
        <v>20</v>
      </c>
      <c r="P9" s="16">
        <v>22</v>
      </c>
      <c r="Q9" s="16">
        <v>23</v>
      </c>
      <c r="R9" s="16">
        <v>24</v>
      </c>
      <c r="S9" s="16">
        <v>26</v>
      </c>
      <c r="T9" s="16">
        <v>27</v>
      </c>
      <c r="U9" s="16">
        <v>28</v>
      </c>
      <c r="V9" s="16">
        <v>30</v>
      </c>
      <c r="W9" s="16">
        <v>31</v>
      </c>
      <c r="X9" s="16">
        <v>32</v>
      </c>
      <c r="Y9" s="16">
        <v>34</v>
      </c>
      <c r="Z9" s="16">
        <v>35</v>
      </c>
      <c r="AA9" s="16">
        <v>36</v>
      </c>
      <c r="AB9" s="16">
        <v>38</v>
      </c>
      <c r="AC9" s="16">
        <v>39</v>
      </c>
      <c r="AD9" s="16">
        <v>40</v>
      </c>
      <c r="AE9" s="16">
        <v>42</v>
      </c>
      <c r="AF9" s="16">
        <v>43</v>
      </c>
      <c r="AG9" s="16">
        <v>45</v>
      </c>
      <c r="AH9" s="16">
        <v>46</v>
      </c>
      <c r="AI9" s="16">
        <v>48</v>
      </c>
      <c r="AJ9" s="16">
        <v>49</v>
      </c>
      <c r="AK9" s="16">
        <v>51</v>
      </c>
      <c r="AL9" s="16">
        <v>52</v>
      </c>
      <c r="AM9" s="16">
        <v>54</v>
      </c>
      <c r="AN9" s="16">
        <v>55</v>
      </c>
      <c r="AO9" s="16">
        <v>57</v>
      </c>
      <c r="AP9" s="16">
        <v>58</v>
      </c>
      <c r="AQ9" s="16">
        <v>60</v>
      </c>
      <c r="AR9" s="16">
        <v>61</v>
      </c>
      <c r="AS9" s="16">
        <v>62</v>
      </c>
      <c r="AT9" s="16">
        <v>64</v>
      </c>
      <c r="AU9" s="16">
        <v>65</v>
      </c>
      <c r="AV9" s="16">
        <v>67</v>
      </c>
      <c r="AW9" s="16">
        <v>68</v>
      </c>
      <c r="AX9" s="16">
        <v>70</v>
      </c>
      <c r="AY9" s="16">
        <v>71</v>
      </c>
      <c r="AZ9" s="16">
        <v>73</v>
      </c>
      <c r="BA9" s="16">
        <v>74</v>
      </c>
      <c r="BB9" s="16">
        <v>76</v>
      </c>
      <c r="BC9" s="16">
        <v>77</v>
      </c>
      <c r="BD9" s="16">
        <v>79</v>
      </c>
      <c r="BE9" s="16">
        <v>80</v>
      </c>
      <c r="BF9" s="16">
        <v>82</v>
      </c>
      <c r="BG9" s="16">
        <v>83</v>
      </c>
      <c r="BH9" s="16">
        <v>85</v>
      </c>
      <c r="BI9" s="16">
        <v>89</v>
      </c>
      <c r="BJ9" s="16">
        <v>91</v>
      </c>
      <c r="BK9" s="16">
        <v>92</v>
      </c>
      <c r="BL9" s="16">
        <v>94</v>
      </c>
      <c r="BM9" s="16">
        <v>95</v>
      </c>
      <c r="BN9" s="16">
        <v>97</v>
      </c>
      <c r="BO9" s="16">
        <v>98</v>
      </c>
      <c r="BP9" s="16">
        <v>100</v>
      </c>
      <c r="BQ9" s="16">
        <v>101</v>
      </c>
      <c r="BR9" s="16">
        <v>102</v>
      </c>
      <c r="BS9" s="16">
        <v>104</v>
      </c>
      <c r="BT9" s="16">
        <v>105</v>
      </c>
      <c r="BU9" s="16">
        <v>107</v>
      </c>
      <c r="BV9" s="16">
        <v>108</v>
      </c>
      <c r="BW9" s="16">
        <v>110</v>
      </c>
      <c r="BX9" s="16">
        <v>111</v>
      </c>
      <c r="BY9" s="16">
        <v>113</v>
      </c>
      <c r="BZ9" s="16">
        <v>114</v>
      </c>
      <c r="CA9" s="16">
        <v>116</v>
      </c>
      <c r="CB9" s="16">
        <v>117</v>
      </c>
      <c r="CC9" s="16">
        <v>119</v>
      </c>
      <c r="CD9" s="16">
        <v>120</v>
      </c>
      <c r="CE9" s="16">
        <v>122</v>
      </c>
      <c r="CF9" s="16">
        <v>123</v>
      </c>
      <c r="CG9" s="16">
        <v>124</v>
      </c>
      <c r="CH9" s="16">
        <v>126</v>
      </c>
    </row>
    <row r="10" spans="1:86" s="12" customFormat="1" ht="21" customHeight="1">
      <c r="A10" s="22">
        <v>1</v>
      </c>
      <c r="B10" s="17">
        <v>5</v>
      </c>
      <c r="C10" s="29" t="s">
        <v>52</v>
      </c>
      <c r="D10" s="25">
        <v>2695.273</v>
      </c>
      <c r="E10" s="25">
        <v>3169.1352</v>
      </c>
      <c r="F10" s="25">
        <f aca="true" t="shared" si="0" ref="F10:F41">BR10+CG10-CD10</f>
        <v>238663.7</v>
      </c>
      <c r="G10" s="25">
        <f aca="true" t="shared" si="1" ref="G10:G41">BS10+CH10-CE10</f>
        <v>241310.446</v>
      </c>
      <c r="H10" s="25">
        <f>G10/F10*100</f>
        <v>101.10898557258604</v>
      </c>
      <c r="I10" s="25">
        <f aca="true" t="shared" si="2" ref="I10:I41">O10+R10+U10+X10+AA10+AD10+AN10+AS10+AU10+AW10+AY10+BA10+BE10+BG10+BI10+BK10+BO10</f>
        <v>42880.2</v>
      </c>
      <c r="J10" s="25">
        <f aca="true" t="shared" si="3" ref="J10:J41">P10+S10+V10+Y10+AB10+AE10+AO10+AT10+AV10+AX10+AZ10+BB10+BF10+BH10+BJ10+BL10+BP10</f>
        <v>45526.935999999994</v>
      </c>
      <c r="K10" s="25">
        <f>J10/I10*100</f>
        <v>106.17239658397115</v>
      </c>
      <c r="L10" s="25">
        <f aca="true" t="shared" si="4" ref="L10:L41">O10+U10</f>
        <v>18086.2</v>
      </c>
      <c r="M10" s="25">
        <f aca="true" t="shared" si="5" ref="M10:M41">P10+V10</f>
        <v>23996.321</v>
      </c>
      <c r="N10" s="25">
        <f>M10/L10*100</f>
        <v>132.67751655958685</v>
      </c>
      <c r="O10" s="25">
        <v>4086.2</v>
      </c>
      <c r="P10" s="25">
        <v>6139.227</v>
      </c>
      <c r="Q10" s="25">
        <f>P10/O10*100</f>
        <v>150.24293965053107</v>
      </c>
      <c r="R10" s="25">
        <v>6300</v>
      </c>
      <c r="S10" s="25">
        <v>4493.276</v>
      </c>
      <c r="T10" s="25">
        <f>S10/R10*100</f>
        <v>71.32184126984127</v>
      </c>
      <c r="U10" s="25">
        <v>14000</v>
      </c>
      <c r="V10" s="25">
        <v>17857.094</v>
      </c>
      <c r="W10" s="25">
        <f>V10/U10*100</f>
        <v>127.55067142857143</v>
      </c>
      <c r="X10" s="25">
        <v>3094</v>
      </c>
      <c r="Y10" s="25">
        <v>3064.782</v>
      </c>
      <c r="Z10" s="25">
        <f>Y10/X10*100</f>
        <v>99.05565610859729</v>
      </c>
      <c r="AA10" s="25">
        <v>4500</v>
      </c>
      <c r="AB10" s="25">
        <v>4154.8</v>
      </c>
      <c r="AC10" s="25">
        <f>AB10/AA10*100</f>
        <v>92.3288888888889</v>
      </c>
      <c r="AD10" s="25">
        <v>0</v>
      </c>
      <c r="AE10" s="25">
        <v>0</v>
      </c>
      <c r="AF10" s="25">
        <v>0</v>
      </c>
      <c r="AG10" s="25">
        <v>0</v>
      </c>
      <c r="AH10" s="25">
        <v>175650.8</v>
      </c>
      <c r="AI10" s="25">
        <v>175650.8</v>
      </c>
      <c r="AJ10" s="25">
        <v>18040.6</v>
      </c>
      <c r="AK10" s="25">
        <v>18040.6</v>
      </c>
      <c r="AL10" s="25">
        <v>0</v>
      </c>
      <c r="AM10" s="25">
        <v>0</v>
      </c>
      <c r="AN10" s="25">
        <v>0</v>
      </c>
      <c r="AO10" s="25">
        <v>0</v>
      </c>
      <c r="AP10" s="25">
        <f aca="true" t="shared" si="6" ref="AP10:AP41">AS10+AU10+AW10+AY10</f>
        <v>8700</v>
      </c>
      <c r="AQ10" s="25">
        <f aca="true" t="shared" si="7" ref="AQ10:AQ41">AT10+AV10+AX10+AZ10</f>
        <v>8056.188</v>
      </c>
      <c r="AR10" s="25">
        <f>AQ10/AP10*100</f>
        <v>92.59986206896552</v>
      </c>
      <c r="AS10" s="25">
        <v>4000</v>
      </c>
      <c r="AT10" s="25">
        <v>3897.057</v>
      </c>
      <c r="AU10" s="25">
        <v>0</v>
      </c>
      <c r="AV10" s="25">
        <v>1.181</v>
      </c>
      <c r="AW10" s="25">
        <v>0</v>
      </c>
      <c r="AX10" s="25">
        <v>0</v>
      </c>
      <c r="AY10" s="25">
        <v>4700</v>
      </c>
      <c r="AZ10" s="25">
        <v>4157.95</v>
      </c>
      <c r="BA10" s="25">
        <v>0</v>
      </c>
      <c r="BB10" s="25">
        <v>0</v>
      </c>
      <c r="BC10" s="25">
        <v>1792.1</v>
      </c>
      <c r="BD10" s="25">
        <v>1792.11</v>
      </c>
      <c r="BE10" s="25">
        <v>0</v>
      </c>
      <c r="BF10" s="25">
        <v>113.6</v>
      </c>
      <c r="BG10" s="25">
        <v>0</v>
      </c>
      <c r="BH10" s="25">
        <v>142.9</v>
      </c>
      <c r="BI10" s="25">
        <v>0</v>
      </c>
      <c r="BJ10" s="25">
        <v>132.316</v>
      </c>
      <c r="BK10" s="25">
        <v>0</v>
      </c>
      <c r="BL10" s="25">
        <v>0</v>
      </c>
      <c r="BM10" s="25">
        <v>0</v>
      </c>
      <c r="BN10" s="25">
        <v>0</v>
      </c>
      <c r="BO10" s="25">
        <v>2200</v>
      </c>
      <c r="BP10" s="25">
        <v>1372.753</v>
      </c>
      <c r="BQ10" s="25">
        <v>0</v>
      </c>
      <c r="BR10" s="25">
        <f aca="true" t="shared" si="8" ref="BR10:BR41">O10+R10+U10+X10+AA10+AD10+AF10+AH10+AJ10+AL10+AN10+AS10+AU10+AW10+AY10+BA10+BC10+BE10+BG10+BI10+BK10+BM10+BO10</f>
        <v>238363.7</v>
      </c>
      <c r="BS10" s="25">
        <f aca="true" t="shared" si="9" ref="BS10:BS41">P10+S10+V10+Y10+AB10+AE10+AG10+AI10+AK10+AM10+AO10+AT10+AV10+AX10+AZ10+BB10+BD10+BF10+BH10+BJ10+BL10+BN10+BP10+BQ10</f>
        <v>241010.446</v>
      </c>
      <c r="BT10" s="25">
        <v>0</v>
      </c>
      <c r="BU10" s="25">
        <v>0</v>
      </c>
      <c r="BV10" s="25">
        <v>300</v>
      </c>
      <c r="BW10" s="25">
        <v>300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f aca="true" t="shared" si="10" ref="CG10:CG41">BT10+BV10+BX10+BZ10+CB10+CD10</f>
        <v>300</v>
      </c>
      <c r="CH10" s="25">
        <f aca="true" t="shared" si="11" ref="CH10:CH41">BU10+BW10+BY10+CA10+CC10+CE10+CF10</f>
        <v>300</v>
      </c>
    </row>
    <row r="11" spans="1:86" s="12" customFormat="1" ht="21" customHeight="1">
      <c r="A11" s="22">
        <v>2</v>
      </c>
      <c r="B11" s="24">
        <v>54</v>
      </c>
      <c r="C11" s="29" t="s">
        <v>53</v>
      </c>
      <c r="D11" s="25">
        <v>55.0759</v>
      </c>
      <c r="E11" s="25">
        <v>1276.0237</v>
      </c>
      <c r="F11" s="25">
        <f t="shared" si="0"/>
        <v>41239.700000000004</v>
      </c>
      <c r="G11" s="25">
        <f t="shared" si="1"/>
        <v>41613.317</v>
      </c>
      <c r="H11" s="25">
        <f aca="true" t="shared" si="12" ref="H11:H74">G11/F11*100</f>
        <v>100.9059643983831</v>
      </c>
      <c r="I11" s="25">
        <f t="shared" si="2"/>
        <v>5777</v>
      </c>
      <c r="J11" s="25">
        <f t="shared" si="3"/>
        <v>6150.617</v>
      </c>
      <c r="K11" s="25">
        <f aca="true" t="shared" si="13" ref="K11:K74">J11/I11*100</f>
        <v>106.46731867751429</v>
      </c>
      <c r="L11" s="25">
        <f t="shared" si="4"/>
        <v>1076.5</v>
      </c>
      <c r="M11" s="25">
        <f t="shared" si="5"/>
        <v>1930.79</v>
      </c>
      <c r="N11" s="25">
        <f aca="true" t="shared" si="14" ref="N11:N74">M11/L11*100</f>
        <v>179.35810496980957</v>
      </c>
      <c r="O11" s="25">
        <v>27</v>
      </c>
      <c r="P11" s="25">
        <v>54.34</v>
      </c>
      <c r="Q11" s="25">
        <f aca="true" t="shared" si="15" ref="Q11:Q74">P11/O11*100</f>
        <v>201.2592592592593</v>
      </c>
      <c r="R11" s="25">
        <v>3730.5</v>
      </c>
      <c r="S11" s="25">
        <v>3210.277</v>
      </c>
      <c r="T11" s="25">
        <f aca="true" t="shared" si="16" ref="T11:T74">S11/R11*100</f>
        <v>86.05487200107224</v>
      </c>
      <c r="U11" s="25">
        <v>1049.5</v>
      </c>
      <c r="V11" s="25">
        <v>1876.45</v>
      </c>
      <c r="W11" s="25">
        <f aca="true" t="shared" si="17" ref="W11:W74">V11/U11*100</f>
        <v>178.79466412577418</v>
      </c>
      <c r="X11" s="25">
        <v>120</v>
      </c>
      <c r="Y11" s="25">
        <v>130.05</v>
      </c>
      <c r="Z11" s="25">
        <f aca="true" t="shared" si="18" ref="Z11:Z74">Y11/X11*100</f>
        <v>108.375</v>
      </c>
      <c r="AA11" s="25">
        <v>0</v>
      </c>
      <c r="AB11" s="25">
        <v>0</v>
      </c>
      <c r="AC11" s="25" t="e">
        <f aca="true" t="shared" si="19" ref="AC11:AC74">AB11/AA11*100</f>
        <v>#DIV/0!</v>
      </c>
      <c r="AD11" s="25">
        <v>0</v>
      </c>
      <c r="AE11" s="25">
        <v>0</v>
      </c>
      <c r="AF11" s="25">
        <v>0</v>
      </c>
      <c r="AG11" s="25">
        <v>0</v>
      </c>
      <c r="AH11" s="25">
        <v>34643.4</v>
      </c>
      <c r="AI11" s="25">
        <v>34643.4</v>
      </c>
      <c r="AJ11" s="25">
        <v>819.3</v>
      </c>
      <c r="AK11" s="25">
        <v>819.3</v>
      </c>
      <c r="AL11" s="25">
        <v>0</v>
      </c>
      <c r="AM11" s="25">
        <v>0</v>
      </c>
      <c r="AN11" s="25">
        <v>0</v>
      </c>
      <c r="AO11" s="25">
        <v>0</v>
      </c>
      <c r="AP11" s="25">
        <f t="shared" si="6"/>
        <v>850</v>
      </c>
      <c r="AQ11" s="25">
        <f t="shared" si="7"/>
        <v>818.3</v>
      </c>
      <c r="AR11" s="25">
        <f aca="true" t="shared" si="20" ref="AR11:AR74">AQ11/AP11*100</f>
        <v>96.27058823529411</v>
      </c>
      <c r="AS11" s="25">
        <v>850</v>
      </c>
      <c r="AT11" s="25">
        <v>818.3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61.2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f t="shared" si="8"/>
        <v>41239.700000000004</v>
      </c>
      <c r="BS11" s="25">
        <f t="shared" si="9"/>
        <v>41613.317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f t="shared" si="10"/>
        <v>0</v>
      </c>
      <c r="CH11" s="25">
        <f t="shared" si="11"/>
        <v>0</v>
      </c>
    </row>
    <row r="12" spans="1:86" s="12" customFormat="1" ht="21" customHeight="1">
      <c r="A12" s="22">
        <v>3</v>
      </c>
      <c r="B12" s="24">
        <v>90</v>
      </c>
      <c r="C12" s="29" t="s">
        <v>54</v>
      </c>
      <c r="D12" s="25">
        <v>17.718</v>
      </c>
      <c r="E12" s="25">
        <v>832.255</v>
      </c>
      <c r="F12" s="25">
        <f t="shared" si="0"/>
        <v>8721.4</v>
      </c>
      <c r="G12" s="25">
        <f t="shared" si="1"/>
        <v>8741.872</v>
      </c>
      <c r="H12" s="25">
        <f t="shared" si="12"/>
        <v>100.23473295571812</v>
      </c>
      <c r="I12" s="25">
        <f t="shared" si="2"/>
        <v>1542.8</v>
      </c>
      <c r="J12" s="25">
        <f t="shared" si="3"/>
        <v>1563.772</v>
      </c>
      <c r="K12" s="25">
        <f t="shared" si="13"/>
        <v>101.35934664246824</v>
      </c>
      <c r="L12" s="25">
        <f t="shared" si="4"/>
        <v>105.8</v>
      </c>
      <c r="M12" s="25">
        <f t="shared" si="5"/>
        <v>111.422</v>
      </c>
      <c r="N12" s="25">
        <f t="shared" si="14"/>
        <v>105.31379962192817</v>
      </c>
      <c r="O12" s="25">
        <v>0</v>
      </c>
      <c r="P12" s="25">
        <v>0</v>
      </c>
      <c r="Q12" s="25" t="e">
        <f t="shared" si="15"/>
        <v>#DIV/0!</v>
      </c>
      <c r="R12" s="25">
        <v>652.5</v>
      </c>
      <c r="S12" s="25">
        <v>799.45</v>
      </c>
      <c r="T12" s="25">
        <f t="shared" si="16"/>
        <v>122.52107279693487</v>
      </c>
      <c r="U12" s="25">
        <v>105.8</v>
      </c>
      <c r="V12" s="25">
        <v>111.422</v>
      </c>
      <c r="W12" s="25">
        <f t="shared" si="17"/>
        <v>105.31379962192817</v>
      </c>
      <c r="X12" s="25">
        <v>0</v>
      </c>
      <c r="Y12" s="25">
        <v>0</v>
      </c>
      <c r="Z12" s="25" t="e">
        <f t="shared" si="18"/>
        <v>#DIV/0!</v>
      </c>
      <c r="AA12" s="25">
        <v>0</v>
      </c>
      <c r="AB12" s="25">
        <v>0</v>
      </c>
      <c r="AC12" s="25" t="e">
        <f t="shared" si="19"/>
        <v>#DIV/0!</v>
      </c>
      <c r="AD12" s="25">
        <v>0</v>
      </c>
      <c r="AE12" s="25">
        <v>0</v>
      </c>
      <c r="AF12" s="25">
        <v>0</v>
      </c>
      <c r="AG12" s="25">
        <v>0</v>
      </c>
      <c r="AH12" s="25">
        <v>6986.2</v>
      </c>
      <c r="AI12" s="25">
        <v>6985.7</v>
      </c>
      <c r="AJ12" s="25">
        <v>192.4</v>
      </c>
      <c r="AK12" s="25">
        <v>192.4</v>
      </c>
      <c r="AL12" s="25">
        <v>0</v>
      </c>
      <c r="AM12" s="25">
        <v>0</v>
      </c>
      <c r="AN12" s="25">
        <v>0</v>
      </c>
      <c r="AO12" s="25">
        <v>0</v>
      </c>
      <c r="AP12" s="25">
        <f t="shared" si="6"/>
        <v>784.5</v>
      </c>
      <c r="AQ12" s="25">
        <f t="shared" si="7"/>
        <v>652.9</v>
      </c>
      <c r="AR12" s="25">
        <f t="shared" si="20"/>
        <v>83.22498406628426</v>
      </c>
      <c r="AS12" s="25">
        <v>784.5</v>
      </c>
      <c r="AT12" s="25">
        <v>652.9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f t="shared" si="8"/>
        <v>8721.4</v>
      </c>
      <c r="BS12" s="25">
        <f t="shared" si="9"/>
        <v>8741.872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f t="shared" si="10"/>
        <v>0</v>
      </c>
      <c r="CH12" s="25">
        <f t="shared" si="11"/>
        <v>0</v>
      </c>
    </row>
    <row r="13" spans="1:86" s="12" customFormat="1" ht="21" customHeight="1">
      <c r="A13" s="22">
        <v>4</v>
      </c>
      <c r="B13" s="24">
        <v>40</v>
      </c>
      <c r="C13" s="29" t="s">
        <v>55</v>
      </c>
      <c r="D13" s="25">
        <v>0</v>
      </c>
      <c r="E13" s="25">
        <v>1658.5357</v>
      </c>
      <c r="F13" s="25">
        <f t="shared" si="0"/>
        <v>10215.800000000001</v>
      </c>
      <c r="G13" s="25">
        <f t="shared" si="1"/>
        <v>10357.02</v>
      </c>
      <c r="H13" s="25">
        <f t="shared" si="12"/>
        <v>101.38236848802835</v>
      </c>
      <c r="I13" s="25">
        <f t="shared" si="2"/>
        <v>2540.6</v>
      </c>
      <c r="J13" s="25">
        <f t="shared" si="3"/>
        <v>2681.8200000000006</v>
      </c>
      <c r="K13" s="25">
        <f t="shared" si="13"/>
        <v>105.55852948122492</v>
      </c>
      <c r="L13" s="25">
        <f t="shared" si="4"/>
        <v>400</v>
      </c>
      <c r="M13" s="25">
        <f t="shared" si="5"/>
        <v>626.77</v>
      </c>
      <c r="N13" s="25">
        <f t="shared" si="14"/>
        <v>156.6925</v>
      </c>
      <c r="O13" s="25">
        <v>0</v>
      </c>
      <c r="P13" s="25">
        <v>0.15</v>
      </c>
      <c r="Q13" s="25" t="e">
        <f t="shared" si="15"/>
        <v>#DIV/0!</v>
      </c>
      <c r="R13" s="25">
        <v>1600.6</v>
      </c>
      <c r="S13" s="25">
        <v>1482.2</v>
      </c>
      <c r="T13" s="25">
        <f t="shared" si="16"/>
        <v>92.60277395976509</v>
      </c>
      <c r="U13" s="25">
        <v>400</v>
      </c>
      <c r="V13" s="25">
        <v>626.62</v>
      </c>
      <c r="W13" s="25">
        <f t="shared" si="17"/>
        <v>156.655</v>
      </c>
      <c r="X13" s="25">
        <v>40</v>
      </c>
      <c r="Y13" s="25">
        <v>29.55</v>
      </c>
      <c r="Z13" s="25">
        <f t="shared" si="18"/>
        <v>73.875</v>
      </c>
      <c r="AA13" s="25">
        <v>0</v>
      </c>
      <c r="AB13" s="25">
        <v>0</v>
      </c>
      <c r="AC13" s="25" t="e">
        <f t="shared" si="19"/>
        <v>#DIV/0!</v>
      </c>
      <c r="AD13" s="25">
        <v>0</v>
      </c>
      <c r="AE13" s="25">
        <v>0</v>
      </c>
      <c r="AF13" s="25">
        <v>0</v>
      </c>
      <c r="AG13" s="25">
        <v>0</v>
      </c>
      <c r="AH13" s="25">
        <v>7650.5</v>
      </c>
      <c r="AI13" s="25">
        <v>7650.5</v>
      </c>
      <c r="AJ13" s="25">
        <v>24.7</v>
      </c>
      <c r="AK13" s="25">
        <v>24.7</v>
      </c>
      <c r="AL13" s="25">
        <v>0</v>
      </c>
      <c r="AM13" s="25">
        <v>0</v>
      </c>
      <c r="AN13" s="25">
        <v>0</v>
      </c>
      <c r="AO13" s="25">
        <v>0</v>
      </c>
      <c r="AP13" s="25">
        <f t="shared" si="6"/>
        <v>500</v>
      </c>
      <c r="AQ13" s="25">
        <f t="shared" si="7"/>
        <v>543.3</v>
      </c>
      <c r="AR13" s="25">
        <f t="shared" si="20"/>
        <v>108.66</v>
      </c>
      <c r="AS13" s="25">
        <v>500</v>
      </c>
      <c r="AT13" s="25">
        <v>543.3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f t="shared" si="8"/>
        <v>10215.800000000001</v>
      </c>
      <c r="BS13" s="25">
        <f t="shared" si="9"/>
        <v>10357.02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f t="shared" si="10"/>
        <v>0</v>
      </c>
      <c r="CH13" s="25">
        <f t="shared" si="11"/>
        <v>0</v>
      </c>
    </row>
    <row r="14" spans="1:86" s="12" customFormat="1" ht="21" customHeight="1">
      <c r="A14" s="22">
        <v>5</v>
      </c>
      <c r="B14" s="17">
        <v>7</v>
      </c>
      <c r="C14" s="29" t="s">
        <v>56</v>
      </c>
      <c r="D14" s="25">
        <v>0</v>
      </c>
      <c r="E14" s="25">
        <v>9.3415</v>
      </c>
      <c r="F14" s="25">
        <f t="shared" si="0"/>
        <v>8279.300000000001</v>
      </c>
      <c r="G14" s="25">
        <f t="shared" si="1"/>
        <v>8295.647</v>
      </c>
      <c r="H14" s="25">
        <f t="shared" si="12"/>
        <v>100.1974442283768</v>
      </c>
      <c r="I14" s="25">
        <f t="shared" si="2"/>
        <v>3594.6</v>
      </c>
      <c r="J14" s="25">
        <f t="shared" si="3"/>
        <v>3610.947</v>
      </c>
      <c r="K14" s="25">
        <f t="shared" si="13"/>
        <v>100.45476548155567</v>
      </c>
      <c r="L14" s="25">
        <f t="shared" si="4"/>
        <v>54.8</v>
      </c>
      <c r="M14" s="25">
        <f t="shared" si="5"/>
        <v>171.235</v>
      </c>
      <c r="N14" s="25">
        <f t="shared" si="14"/>
        <v>312.47262773722633</v>
      </c>
      <c r="O14" s="25">
        <v>0</v>
      </c>
      <c r="P14" s="25">
        <v>0.05</v>
      </c>
      <c r="Q14" s="25" t="e">
        <f t="shared" si="15"/>
        <v>#DIV/0!</v>
      </c>
      <c r="R14" s="25">
        <v>1362.6</v>
      </c>
      <c r="S14" s="25">
        <v>1338</v>
      </c>
      <c r="T14" s="25">
        <f t="shared" si="16"/>
        <v>98.19462791721709</v>
      </c>
      <c r="U14" s="25">
        <v>54.8</v>
      </c>
      <c r="V14" s="25">
        <v>171.185</v>
      </c>
      <c r="W14" s="25">
        <f t="shared" si="17"/>
        <v>312.3813868613139</v>
      </c>
      <c r="X14" s="25">
        <v>0</v>
      </c>
      <c r="Y14" s="25">
        <v>0</v>
      </c>
      <c r="Z14" s="25" t="e">
        <f t="shared" si="18"/>
        <v>#DIV/0!</v>
      </c>
      <c r="AA14" s="25">
        <v>0</v>
      </c>
      <c r="AB14" s="25">
        <v>0</v>
      </c>
      <c r="AC14" s="25" t="e">
        <f t="shared" si="19"/>
        <v>#DIV/0!</v>
      </c>
      <c r="AD14" s="25">
        <v>0</v>
      </c>
      <c r="AE14" s="25">
        <v>0</v>
      </c>
      <c r="AF14" s="25">
        <v>0</v>
      </c>
      <c r="AG14" s="25">
        <v>0</v>
      </c>
      <c r="AH14" s="25">
        <v>4330.1</v>
      </c>
      <c r="AI14" s="25">
        <v>4330.1</v>
      </c>
      <c r="AJ14" s="25">
        <v>354.6</v>
      </c>
      <c r="AK14" s="25">
        <v>354.6</v>
      </c>
      <c r="AL14" s="25">
        <v>0</v>
      </c>
      <c r="AM14" s="25">
        <v>0</v>
      </c>
      <c r="AN14" s="25">
        <v>0</v>
      </c>
      <c r="AO14" s="25">
        <v>0</v>
      </c>
      <c r="AP14" s="25">
        <f t="shared" si="6"/>
        <v>2177.2</v>
      </c>
      <c r="AQ14" s="25">
        <f t="shared" si="7"/>
        <v>2101.712</v>
      </c>
      <c r="AR14" s="25">
        <f t="shared" si="20"/>
        <v>96.53279441484476</v>
      </c>
      <c r="AS14" s="25">
        <v>1724.8</v>
      </c>
      <c r="AT14" s="25">
        <v>1703.912</v>
      </c>
      <c r="AU14" s="25">
        <v>452.4</v>
      </c>
      <c r="AV14" s="25">
        <v>397.8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f t="shared" si="8"/>
        <v>8279.300000000001</v>
      </c>
      <c r="BS14" s="25">
        <f t="shared" si="9"/>
        <v>8295.647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400</v>
      </c>
      <c r="CE14" s="25">
        <v>0</v>
      </c>
      <c r="CF14" s="25">
        <v>0</v>
      </c>
      <c r="CG14" s="25">
        <f t="shared" si="10"/>
        <v>400</v>
      </c>
      <c r="CH14" s="25">
        <f t="shared" si="11"/>
        <v>0</v>
      </c>
    </row>
    <row r="15" spans="1:86" s="12" customFormat="1" ht="21" customHeight="1">
      <c r="A15" s="22">
        <v>6</v>
      </c>
      <c r="B15" s="24">
        <v>68</v>
      </c>
      <c r="C15" s="29" t="s">
        <v>57</v>
      </c>
      <c r="D15" s="25">
        <v>0</v>
      </c>
      <c r="E15" s="25">
        <v>116.323</v>
      </c>
      <c r="F15" s="25">
        <f t="shared" si="0"/>
        <v>21742.800000000003</v>
      </c>
      <c r="G15" s="25">
        <f t="shared" si="1"/>
        <v>18305.427</v>
      </c>
      <c r="H15" s="25">
        <f t="shared" si="12"/>
        <v>84.1907528009272</v>
      </c>
      <c r="I15" s="25">
        <f t="shared" si="2"/>
        <v>11447.3</v>
      </c>
      <c r="J15" s="25">
        <f t="shared" si="3"/>
        <v>8009.927000000001</v>
      </c>
      <c r="K15" s="25">
        <f t="shared" si="13"/>
        <v>69.97219431656374</v>
      </c>
      <c r="L15" s="25">
        <f t="shared" si="4"/>
        <v>663.3</v>
      </c>
      <c r="M15" s="25">
        <f t="shared" si="5"/>
        <v>935.907</v>
      </c>
      <c r="N15" s="25">
        <f t="shared" si="14"/>
        <v>141.09859791949347</v>
      </c>
      <c r="O15" s="25">
        <v>0.3</v>
      </c>
      <c r="P15" s="25">
        <v>0.076</v>
      </c>
      <c r="Q15" s="25">
        <f t="shared" si="15"/>
        <v>25.333333333333336</v>
      </c>
      <c r="R15" s="25">
        <v>5705.6</v>
      </c>
      <c r="S15" s="25">
        <v>3110.898</v>
      </c>
      <c r="T15" s="25">
        <f t="shared" si="16"/>
        <v>54.52359085810432</v>
      </c>
      <c r="U15" s="25">
        <v>663</v>
      </c>
      <c r="V15" s="25">
        <v>935.831</v>
      </c>
      <c r="W15" s="25">
        <f t="shared" si="17"/>
        <v>141.15098039215687</v>
      </c>
      <c r="X15" s="25">
        <v>10</v>
      </c>
      <c r="Y15" s="25">
        <v>10</v>
      </c>
      <c r="Z15" s="25">
        <f t="shared" si="18"/>
        <v>100</v>
      </c>
      <c r="AA15" s="25">
        <v>0</v>
      </c>
      <c r="AB15" s="25">
        <v>0</v>
      </c>
      <c r="AC15" s="25" t="e">
        <f t="shared" si="19"/>
        <v>#DIV/0!</v>
      </c>
      <c r="AD15" s="25">
        <v>0</v>
      </c>
      <c r="AE15" s="25">
        <v>0</v>
      </c>
      <c r="AF15" s="25">
        <v>0</v>
      </c>
      <c r="AG15" s="25">
        <v>0</v>
      </c>
      <c r="AH15" s="25">
        <v>9931</v>
      </c>
      <c r="AI15" s="25">
        <v>9931</v>
      </c>
      <c r="AJ15" s="25">
        <v>364.5</v>
      </c>
      <c r="AK15" s="25">
        <v>364.5</v>
      </c>
      <c r="AL15" s="25">
        <v>0</v>
      </c>
      <c r="AM15" s="25">
        <v>0</v>
      </c>
      <c r="AN15" s="25">
        <v>0</v>
      </c>
      <c r="AO15" s="25">
        <v>0</v>
      </c>
      <c r="AP15" s="25">
        <f t="shared" si="6"/>
        <v>5068.4</v>
      </c>
      <c r="AQ15" s="25">
        <f t="shared" si="7"/>
        <v>3953.122</v>
      </c>
      <c r="AR15" s="25">
        <f t="shared" si="20"/>
        <v>77.99546207876253</v>
      </c>
      <c r="AS15" s="25">
        <v>5068.4</v>
      </c>
      <c r="AT15" s="25">
        <v>3817.672</v>
      </c>
      <c r="AU15" s="25">
        <v>0</v>
      </c>
      <c r="AV15" s="25">
        <v>135.45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f t="shared" si="8"/>
        <v>21742.800000000003</v>
      </c>
      <c r="BS15" s="25">
        <f t="shared" si="9"/>
        <v>18305.427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500</v>
      </c>
      <c r="CE15" s="25">
        <v>75</v>
      </c>
      <c r="CF15" s="25">
        <v>0</v>
      </c>
      <c r="CG15" s="25">
        <f t="shared" si="10"/>
        <v>500</v>
      </c>
      <c r="CH15" s="25">
        <f t="shared" si="11"/>
        <v>75</v>
      </c>
    </row>
    <row r="16" spans="1:86" s="12" customFormat="1" ht="21" customHeight="1">
      <c r="A16" s="22">
        <v>7</v>
      </c>
      <c r="B16" s="24">
        <v>72</v>
      </c>
      <c r="C16" s="29" t="s">
        <v>58</v>
      </c>
      <c r="D16" s="25">
        <v>431.007</v>
      </c>
      <c r="E16" s="25">
        <v>1039.827</v>
      </c>
      <c r="F16" s="25">
        <f t="shared" si="0"/>
        <v>12350.8</v>
      </c>
      <c r="G16" s="25">
        <f t="shared" si="1"/>
        <v>12570.609</v>
      </c>
      <c r="H16" s="25">
        <f t="shared" si="12"/>
        <v>101.7797146743531</v>
      </c>
      <c r="I16" s="25">
        <f t="shared" si="2"/>
        <v>5256.700000000001</v>
      </c>
      <c r="J16" s="25">
        <f t="shared" si="3"/>
        <v>5476.509</v>
      </c>
      <c r="K16" s="25">
        <f t="shared" si="13"/>
        <v>104.18150170258906</v>
      </c>
      <c r="L16" s="25">
        <f t="shared" si="4"/>
        <v>265</v>
      </c>
      <c r="M16" s="25">
        <f t="shared" si="5"/>
        <v>337.833</v>
      </c>
      <c r="N16" s="25">
        <f t="shared" si="14"/>
        <v>127.48415094339624</v>
      </c>
      <c r="O16" s="25">
        <v>5</v>
      </c>
      <c r="P16" s="25">
        <v>0.134</v>
      </c>
      <c r="Q16" s="25">
        <f t="shared" si="15"/>
        <v>2.68</v>
      </c>
      <c r="R16" s="25">
        <v>2052.9</v>
      </c>
      <c r="S16" s="25">
        <v>2069.184</v>
      </c>
      <c r="T16" s="25">
        <f t="shared" si="16"/>
        <v>100.79321934823908</v>
      </c>
      <c r="U16" s="25">
        <v>260</v>
      </c>
      <c r="V16" s="25">
        <v>337.699</v>
      </c>
      <c r="W16" s="25">
        <f t="shared" si="17"/>
        <v>129.88423076923078</v>
      </c>
      <c r="X16" s="25">
        <v>20</v>
      </c>
      <c r="Y16" s="25">
        <v>39.45</v>
      </c>
      <c r="Z16" s="25">
        <f t="shared" si="18"/>
        <v>197.25</v>
      </c>
      <c r="AA16" s="25">
        <v>0</v>
      </c>
      <c r="AB16" s="25">
        <v>0</v>
      </c>
      <c r="AC16" s="25" t="e">
        <f t="shared" si="19"/>
        <v>#DIV/0!</v>
      </c>
      <c r="AD16" s="25">
        <v>0</v>
      </c>
      <c r="AE16" s="25">
        <v>0</v>
      </c>
      <c r="AF16" s="25">
        <v>0</v>
      </c>
      <c r="AG16" s="25">
        <v>0</v>
      </c>
      <c r="AH16" s="25">
        <v>7038.5</v>
      </c>
      <c r="AI16" s="25">
        <v>7038.5</v>
      </c>
      <c r="AJ16" s="25">
        <v>55.6</v>
      </c>
      <c r="AK16" s="25">
        <v>55.6</v>
      </c>
      <c r="AL16" s="25">
        <v>0</v>
      </c>
      <c r="AM16" s="25">
        <v>0</v>
      </c>
      <c r="AN16" s="25">
        <v>0</v>
      </c>
      <c r="AO16" s="25">
        <v>0</v>
      </c>
      <c r="AP16" s="25">
        <f t="shared" si="6"/>
        <v>2918.8</v>
      </c>
      <c r="AQ16" s="25">
        <f t="shared" si="7"/>
        <v>3030.042</v>
      </c>
      <c r="AR16" s="25">
        <f t="shared" si="20"/>
        <v>103.81122379059886</v>
      </c>
      <c r="AS16" s="25">
        <v>2768.8</v>
      </c>
      <c r="AT16" s="25">
        <v>2880.642</v>
      </c>
      <c r="AU16" s="25">
        <v>0</v>
      </c>
      <c r="AV16" s="25">
        <v>0</v>
      </c>
      <c r="AW16" s="25">
        <v>0</v>
      </c>
      <c r="AX16" s="25">
        <v>0</v>
      </c>
      <c r="AY16" s="25">
        <v>150</v>
      </c>
      <c r="AZ16" s="25">
        <v>149.4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f t="shared" si="8"/>
        <v>12350.8</v>
      </c>
      <c r="BS16" s="25">
        <f t="shared" si="9"/>
        <v>12570.609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f t="shared" si="10"/>
        <v>0</v>
      </c>
      <c r="CH16" s="25">
        <f t="shared" si="11"/>
        <v>0</v>
      </c>
    </row>
    <row r="17" spans="1:86" s="12" customFormat="1" ht="21" customHeight="1">
      <c r="A17" s="22">
        <v>8</v>
      </c>
      <c r="B17" s="24">
        <v>82</v>
      </c>
      <c r="C17" s="29" t="s">
        <v>59</v>
      </c>
      <c r="D17" s="25">
        <v>196.408</v>
      </c>
      <c r="E17" s="25">
        <v>448.145</v>
      </c>
      <c r="F17" s="25">
        <f t="shared" si="0"/>
        <v>7780.9</v>
      </c>
      <c r="G17" s="25">
        <f t="shared" si="1"/>
        <v>7113.394999999999</v>
      </c>
      <c r="H17" s="25">
        <f t="shared" si="12"/>
        <v>91.42123661787195</v>
      </c>
      <c r="I17" s="25">
        <f t="shared" si="2"/>
        <v>2993.6</v>
      </c>
      <c r="J17" s="25">
        <f t="shared" si="3"/>
        <v>2326.0950000000003</v>
      </c>
      <c r="K17" s="25">
        <f t="shared" si="13"/>
        <v>77.70226483164085</v>
      </c>
      <c r="L17" s="25">
        <f t="shared" si="4"/>
        <v>150</v>
      </c>
      <c r="M17" s="25">
        <f t="shared" si="5"/>
        <v>219.46900000000002</v>
      </c>
      <c r="N17" s="25">
        <f t="shared" si="14"/>
        <v>146.3126666666667</v>
      </c>
      <c r="O17" s="25">
        <v>0</v>
      </c>
      <c r="P17" s="25">
        <v>0.068</v>
      </c>
      <c r="Q17" s="25" t="e">
        <f t="shared" si="15"/>
        <v>#DIV/0!</v>
      </c>
      <c r="R17" s="25">
        <v>1609</v>
      </c>
      <c r="S17" s="25">
        <v>1045.1</v>
      </c>
      <c r="T17" s="25">
        <f t="shared" si="16"/>
        <v>64.95338719701678</v>
      </c>
      <c r="U17" s="25">
        <v>150</v>
      </c>
      <c r="V17" s="25">
        <v>219.401</v>
      </c>
      <c r="W17" s="25">
        <f t="shared" si="17"/>
        <v>146.26733333333334</v>
      </c>
      <c r="X17" s="25">
        <v>10</v>
      </c>
      <c r="Y17" s="25">
        <v>9.75</v>
      </c>
      <c r="Z17" s="25">
        <f t="shared" si="18"/>
        <v>97.5</v>
      </c>
      <c r="AA17" s="25">
        <v>0</v>
      </c>
      <c r="AB17" s="25">
        <v>0</v>
      </c>
      <c r="AC17" s="25" t="e">
        <f t="shared" si="19"/>
        <v>#DIV/0!</v>
      </c>
      <c r="AD17" s="25">
        <v>0</v>
      </c>
      <c r="AE17" s="25">
        <v>0</v>
      </c>
      <c r="AF17" s="25">
        <v>0</v>
      </c>
      <c r="AG17" s="25">
        <v>0</v>
      </c>
      <c r="AH17" s="25">
        <v>4775.4</v>
      </c>
      <c r="AI17" s="25">
        <v>4775.4</v>
      </c>
      <c r="AJ17" s="25">
        <v>11.9</v>
      </c>
      <c r="AK17" s="25">
        <v>11.9</v>
      </c>
      <c r="AL17" s="25">
        <v>0</v>
      </c>
      <c r="AM17" s="25">
        <v>0</v>
      </c>
      <c r="AN17" s="25">
        <v>0</v>
      </c>
      <c r="AO17" s="25">
        <v>0</v>
      </c>
      <c r="AP17" s="25">
        <f t="shared" si="6"/>
        <v>1224.6</v>
      </c>
      <c r="AQ17" s="25">
        <f t="shared" si="7"/>
        <v>1051.776</v>
      </c>
      <c r="AR17" s="25">
        <f t="shared" si="20"/>
        <v>85.88731014208723</v>
      </c>
      <c r="AS17" s="25">
        <v>1224.6</v>
      </c>
      <c r="AT17" s="25">
        <v>1051.776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f t="shared" si="8"/>
        <v>7780.9</v>
      </c>
      <c r="BS17" s="25">
        <f t="shared" si="9"/>
        <v>7113.394999999999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200</v>
      </c>
      <c r="CE17" s="25">
        <v>0</v>
      </c>
      <c r="CF17" s="25">
        <v>0</v>
      </c>
      <c r="CG17" s="25">
        <f t="shared" si="10"/>
        <v>200</v>
      </c>
      <c r="CH17" s="25">
        <f t="shared" si="11"/>
        <v>0</v>
      </c>
    </row>
    <row r="18" spans="1:86" s="12" customFormat="1" ht="21" customHeight="1">
      <c r="A18" s="22">
        <v>9</v>
      </c>
      <c r="B18" s="24">
        <v>89</v>
      </c>
      <c r="C18" s="29" t="s">
        <v>60</v>
      </c>
      <c r="D18" s="25">
        <v>321.988</v>
      </c>
      <c r="E18" s="25">
        <v>736.4427</v>
      </c>
      <c r="F18" s="25">
        <f t="shared" si="0"/>
        <v>9680.4</v>
      </c>
      <c r="G18" s="25">
        <f t="shared" si="1"/>
        <v>9167.969</v>
      </c>
      <c r="H18" s="25">
        <f t="shared" si="12"/>
        <v>94.7065100615677</v>
      </c>
      <c r="I18" s="25">
        <f t="shared" si="2"/>
        <v>5614</v>
      </c>
      <c r="J18" s="25">
        <f t="shared" si="3"/>
        <v>5101.5689999999995</v>
      </c>
      <c r="K18" s="25">
        <f t="shared" si="13"/>
        <v>90.87226576416101</v>
      </c>
      <c r="L18" s="25">
        <f t="shared" si="4"/>
        <v>140</v>
      </c>
      <c r="M18" s="25">
        <f t="shared" si="5"/>
        <v>91.054</v>
      </c>
      <c r="N18" s="25">
        <f t="shared" si="14"/>
        <v>65.03857142857143</v>
      </c>
      <c r="O18" s="25">
        <v>0</v>
      </c>
      <c r="P18" s="25">
        <v>0.12</v>
      </c>
      <c r="Q18" s="25" t="e">
        <f t="shared" si="15"/>
        <v>#DIV/0!</v>
      </c>
      <c r="R18" s="25">
        <v>1724</v>
      </c>
      <c r="S18" s="25">
        <v>1668.316</v>
      </c>
      <c r="T18" s="25">
        <f t="shared" si="16"/>
        <v>96.77006960556844</v>
      </c>
      <c r="U18" s="25">
        <v>140</v>
      </c>
      <c r="V18" s="25">
        <v>90.934</v>
      </c>
      <c r="W18" s="25">
        <f t="shared" si="17"/>
        <v>64.95285714285714</v>
      </c>
      <c r="X18" s="25">
        <v>0</v>
      </c>
      <c r="Y18" s="25">
        <v>0</v>
      </c>
      <c r="Z18" s="25" t="e">
        <f t="shared" si="18"/>
        <v>#DIV/0!</v>
      </c>
      <c r="AA18" s="25">
        <v>0</v>
      </c>
      <c r="AB18" s="25">
        <v>0</v>
      </c>
      <c r="AC18" s="25" t="e">
        <f t="shared" si="19"/>
        <v>#DIV/0!</v>
      </c>
      <c r="AD18" s="25">
        <v>0</v>
      </c>
      <c r="AE18" s="25">
        <v>0</v>
      </c>
      <c r="AF18" s="25">
        <v>0</v>
      </c>
      <c r="AG18" s="25">
        <v>0</v>
      </c>
      <c r="AH18" s="25">
        <v>3500</v>
      </c>
      <c r="AI18" s="25">
        <v>3500</v>
      </c>
      <c r="AJ18" s="25">
        <v>566.4</v>
      </c>
      <c r="AK18" s="25">
        <v>566.4</v>
      </c>
      <c r="AL18" s="25">
        <v>0</v>
      </c>
      <c r="AM18" s="25">
        <v>0</v>
      </c>
      <c r="AN18" s="25">
        <v>0</v>
      </c>
      <c r="AO18" s="25">
        <v>0</v>
      </c>
      <c r="AP18" s="25">
        <f t="shared" si="6"/>
        <v>3750</v>
      </c>
      <c r="AQ18" s="25">
        <f t="shared" si="7"/>
        <v>3342.199</v>
      </c>
      <c r="AR18" s="25">
        <f t="shared" si="20"/>
        <v>89.12530666666667</v>
      </c>
      <c r="AS18" s="25">
        <v>3750</v>
      </c>
      <c r="AT18" s="25">
        <v>3047.299</v>
      </c>
      <c r="AU18" s="25">
        <v>0</v>
      </c>
      <c r="AV18" s="25">
        <v>294.9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f t="shared" si="8"/>
        <v>9680.4</v>
      </c>
      <c r="BS18" s="25">
        <f t="shared" si="9"/>
        <v>9167.969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f t="shared" si="10"/>
        <v>0</v>
      </c>
      <c r="CH18" s="25">
        <f t="shared" si="11"/>
        <v>0</v>
      </c>
    </row>
    <row r="19" spans="1:86" s="12" customFormat="1" ht="21" customHeight="1">
      <c r="A19" s="22">
        <v>10</v>
      </c>
      <c r="B19" s="24">
        <v>56</v>
      </c>
      <c r="C19" s="29" t="s">
        <v>61</v>
      </c>
      <c r="D19" s="25">
        <v>0</v>
      </c>
      <c r="E19" s="25">
        <v>174.014</v>
      </c>
      <c r="F19" s="25">
        <f t="shared" si="0"/>
        <v>6734.2</v>
      </c>
      <c r="G19" s="25">
        <f t="shared" si="1"/>
        <v>6739.472</v>
      </c>
      <c r="H19" s="25">
        <f t="shared" si="12"/>
        <v>100.07828695316445</v>
      </c>
      <c r="I19" s="25">
        <f t="shared" si="2"/>
        <v>3115.7</v>
      </c>
      <c r="J19" s="25">
        <f t="shared" si="3"/>
        <v>3120.9719999999998</v>
      </c>
      <c r="K19" s="25">
        <f t="shared" si="13"/>
        <v>100.16920756170362</v>
      </c>
      <c r="L19" s="25">
        <f t="shared" si="4"/>
        <v>76</v>
      </c>
      <c r="M19" s="25">
        <f t="shared" si="5"/>
        <v>78.304</v>
      </c>
      <c r="N19" s="25">
        <f t="shared" si="14"/>
        <v>103.03157894736843</v>
      </c>
      <c r="O19" s="25">
        <v>0</v>
      </c>
      <c r="P19" s="25">
        <v>0.104</v>
      </c>
      <c r="Q19" s="25" t="e">
        <f t="shared" si="15"/>
        <v>#DIV/0!</v>
      </c>
      <c r="R19" s="25">
        <v>741.7</v>
      </c>
      <c r="S19" s="25">
        <v>414.3</v>
      </c>
      <c r="T19" s="25">
        <f t="shared" si="16"/>
        <v>55.858163678036945</v>
      </c>
      <c r="U19" s="25">
        <v>76</v>
      </c>
      <c r="V19" s="25">
        <v>78.2</v>
      </c>
      <c r="W19" s="25">
        <f t="shared" si="17"/>
        <v>102.89473684210526</v>
      </c>
      <c r="X19" s="25">
        <v>0</v>
      </c>
      <c r="Y19" s="25">
        <v>0</v>
      </c>
      <c r="Z19" s="25" t="e">
        <f t="shared" si="18"/>
        <v>#DIV/0!</v>
      </c>
      <c r="AA19" s="25">
        <v>0</v>
      </c>
      <c r="AB19" s="25">
        <v>0</v>
      </c>
      <c r="AC19" s="25" t="e">
        <f t="shared" si="19"/>
        <v>#DIV/0!</v>
      </c>
      <c r="AD19" s="25">
        <v>0</v>
      </c>
      <c r="AE19" s="25">
        <v>0</v>
      </c>
      <c r="AF19" s="25">
        <v>0</v>
      </c>
      <c r="AG19" s="25">
        <v>0</v>
      </c>
      <c r="AH19" s="25">
        <v>3500</v>
      </c>
      <c r="AI19" s="25">
        <v>3500</v>
      </c>
      <c r="AJ19" s="25">
        <v>118.5</v>
      </c>
      <c r="AK19" s="25">
        <v>118.5</v>
      </c>
      <c r="AL19" s="25">
        <v>0</v>
      </c>
      <c r="AM19" s="25">
        <v>0</v>
      </c>
      <c r="AN19" s="25">
        <v>0</v>
      </c>
      <c r="AO19" s="25">
        <v>0</v>
      </c>
      <c r="AP19" s="25">
        <f t="shared" si="6"/>
        <v>2298</v>
      </c>
      <c r="AQ19" s="25">
        <f t="shared" si="7"/>
        <v>2628.368</v>
      </c>
      <c r="AR19" s="25">
        <f t="shared" si="20"/>
        <v>114.3763272410792</v>
      </c>
      <c r="AS19" s="25">
        <v>2059</v>
      </c>
      <c r="AT19" s="25">
        <v>2628.368</v>
      </c>
      <c r="AU19" s="25">
        <v>239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f t="shared" si="8"/>
        <v>6734.2</v>
      </c>
      <c r="BS19" s="25">
        <f t="shared" si="9"/>
        <v>6739.472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100</v>
      </c>
      <c r="CE19" s="25">
        <v>0</v>
      </c>
      <c r="CF19" s="25">
        <v>0</v>
      </c>
      <c r="CG19" s="25">
        <f t="shared" si="10"/>
        <v>100</v>
      </c>
      <c r="CH19" s="25">
        <f t="shared" si="11"/>
        <v>0</v>
      </c>
    </row>
    <row r="20" spans="1:86" s="12" customFormat="1" ht="21" customHeight="1">
      <c r="A20" s="22">
        <v>11</v>
      </c>
      <c r="B20" s="24">
        <v>75</v>
      </c>
      <c r="C20" s="29" t="s">
        <v>62</v>
      </c>
      <c r="D20" s="25">
        <v>0</v>
      </c>
      <c r="E20" s="25">
        <v>25.553</v>
      </c>
      <c r="F20" s="25">
        <f t="shared" si="0"/>
        <v>6940</v>
      </c>
      <c r="G20" s="25">
        <f t="shared" si="1"/>
        <v>6681.586</v>
      </c>
      <c r="H20" s="25">
        <f t="shared" si="12"/>
        <v>96.27645533141211</v>
      </c>
      <c r="I20" s="25">
        <f t="shared" si="2"/>
        <v>3440</v>
      </c>
      <c r="J20" s="25">
        <f t="shared" si="3"/>
        <v>3181.5860000000002</v>
      </c>
      <c r="K20" s="25">
        <f t="shared" si="13"/>
        <v>92.48796511627909</v>
      </c>
      <c r="L20" s="25">
        <f t="shared" si="4"/>
        <v>12</v>
      </c>
      <c r="M20" s="25">
        <f t="shared" si="5"/>
        <v>102.965</v>
      </c>
      <c r="N20" s="25">
        <f t="shared" si="14"/>
        <v>858.0416666666666</v>
      </c>
      <c r="O20" s="25">
        <v>2</v>
      </c>
      <c r="P20" s="25">
        <v>0</v>
      </c>
      <c r="Q20" s="25">
        <f t="shared" si="15"/>
        <v>0</v>
      </c>
      <c r="R20" s="25">
        <v>1074</v>
      </c>
      <c r="S20" s="25">
        <v>639.009</v>
      </c>
      <c r="T20" s="25">
        <f t="shared" si="16"/>
        <v>59.49804469273743</v>
      </c>
      <c r="U20" s="25">
        <v>10</v>
      </c>
      <c r="V20" s="25">
        <v>102.965</v>
      </c>
      <c r="W20" s="25">
        <f t="shared" si="17"/>
        <v>1029.65</v>
      </c>
      <c r="X20" s="25">
        <v>0</v>
      </c>
      <c r="Y20" s="25">
        <v>0</v>
      </c>
      <c r="Z20" s="25" t="e">
        <f t="shared" si="18"/>
        <v>#DIV/0!</v>
      </c>
      <c r="AA20" s="25">
        <v>0</v>
      </c>
      <c r="AB20" s="25">
        <v>0</v>
      </c>
      <c r="AC20" s="25" t="e">
        <f t="shared" si="19"/>
        <v>#DIV/0!</v>
      </c>
      <c r="AD20" s="25">
        <v>0</v>
      </c>
      <c r="AE20" s="25">
        <v>0</v>
      </c>
      <c r="AF20" s="25">
        <v>0</v>
      </c>
      <c r="AG20" s="25">
        <v>0</v>
      </c>
      <c r="AH20" s="25">
        <v>3500</v>
      </c>
      <c r="AI20" s="25">
        <v>3500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f t="shared" si="6"/>
        <v>2354</v>
      </c>
      <c r="AQ20" s="25">
        <f t="shared" si="7"/>
        <v>2439.612</v>
      </c>
      <c r="AR20" s="25">
        <f t="shared" si="20"/>
        <v>103.63687340696688</v>
      </c>
      <c r="AS20" s="25">
        <v>2354</v>
      </c>
      <c r="AT20" s="25">
        <v>2439.612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f t="shared" si="8"/>
        <v>6940</v>
      </c>
      <c r="BS20" s="25">
        <f t="shared" si="9"/>
        <v>6681.586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200</v>
      </c>
      <c r="CE20" s="25">
        <v>0</v>
      </c>
      <c r="CF20" s="25">
        <v>0</v>
      </c>
      <c r="CG20" s="25">
        <f t="shared" si="10"/>
        <v>200</v>
      </c>
      <c r="CH20" s="25">
        <f t="shared" si="11"/>
        <v>0</v>
      </c>
    </row>
    <row r="21" spans="1:86" s="12" customFormat="1" ht="21" customHeight="1">
      <c r="A21" s="22">
        <v>12</v>
      </c>
      <c r="B21" s="24">
        <v>79</v>
      </c>
      <c r="C21" s="29" t="s">
        <v>63</v>
      </c>
      <c r="D21" s="25">
        <v>654.77</v>
      </c>
      <c r="E21" s="25">
        <v>6812.9506</v>
      </c>
      <c r="F21" s="25">
        <f t="shared" si="0"/>
        <v>83442.6</v>
      </c>
      <c r="G21" s="25">
        <f t="shared" si="1"/>
        <v>82351.134</v>
      </c>
      <c r="H21" s="25">
        <f t="shared" si="12"/>
        <v>98.6919559074142</v>
      </c>
      <c r="I21" s="25">
        <f t="shared" si="2"/>
        <v>74485.1</v>
      </c>
      <c r="J21" s="25">
        <f t="shared" si="3"/>
        <v>73393.634</v>
      </c>
      <c r="K21" s="25">
        <f t="shared" si="13"/>
        <v>98.53465189682231</v>
      </c>
      <c r="L21" s="25">
        <f t="shared" si="4"/>
        <v>366.3</v>
      </c>
      <c r="M21" s="25">
        <f t="shared" si="5"/>
        <v>718.586</v>
      </c>
      <c r="N21" s="25">
        <f t="shared" si="14"/>
        <v>196.17417417417417</v>
      </c>
      <c r="O21" s="25">
        <v>10.3</v>
      </c>
      <c r="P21" s="25">
        <v>12.938</v>
      </c>
      <c r="Q21" s="25">
        <f t="shared" si="15"/>
        <v>125.6116504854369</v>
      </c>
      <c r="R21" s="25">
        <v>3898</v>
      </c>
      <c r="S21" s="25">
        <v>2553.356</v>
      </c>
      <c r="T21" s="25">
        <f t="shared" si="16"/>
        <v>65.50425859415085</v>
      </c>
      <c r="U21" s="25">
        <v>356</v>
      </c>
      <c r="V21" s="25">
        <v>705.648</v>
      </c>
      <c r="W21" s="25">
        <f t="shared" si="17"/>
        <v>198.21573033707867</v>
      </c>
      <c r="X21" s="25">
        <v>70</v>
      </c>
      <c r="Y21" s="25">
        <v>70</v>
      </c>
      <c r="Z21" s="25">
        <f t="shared" si="18"/>
        <v>100</v>
      </c>
      <c r="AA21" s="25">
        <v>0</v>
      </c>
      <c r="AB21" s="25">
        <v>0</v>
      </c>
      <c r="AC21" s="25" t="e">
        <f t="shared" si="19"/>
        <v>#DIV/0!</v>
      </c>
      <c r="AD21" s="25">
        <v>0</v>
      </c>
      <c r="AE21" s="25">
        <v>0</v>
      </c>
      <c r="AF21" s="25">
        <v>0</v>
      </c>
      <c r="AG21" s="25">
        <v>0</v>
      </c>
      <c r="AH21" s="25">
        <v>8750.7</v>
      </c>
      <c r="AI21" s="25">
        <v>8750.7</v>
      </c>
      <c r="AJ21" s="25">
        <v>206.8</v>
      </c>
      <c r="AK21" s="25">
        <v>206.8</v>
      </c>
      <c r="AL21" s="25">
        <v>0</v>
      </c>
      <c r="AM21" s="25">
        <v>0</v>
      </c>
      <c r="AN21" s="25">
        <v>0</v>
      </c>
      <c r="AO21" s="25">
        <v>0</v>
      </c>
      <c r="AP21" s="25">
        <f t="shared" si="6"/>
        <v>70150.8</v>
      </c>
      <c r="AQ21" s="25">
        <f t="shared" si="7"/>
        <v>70006.092</v>
      </c>
      <c r="AR21" s="25">
        <f t="shared" si="20"/>
        <v>99.79371867462666</v>
      </c>
      <c r="AS21" s="25">
        <v>70150.8</v>
      </c>
      <c r="AT21" s="25">
        <v>70006.092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45.6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f t="shared" si="8"/>
        <v>83442.6</v>
      </c>
      <c r="BS21" s="25">
        <f t="shared" si="9"/>
        <v>82351.134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15700</v>
      </c>
      <c r="CE21" s="25">
        <v>18355.2</v>
      </c>
      <c r="CF21" s="25">
        <v>0</v>
      </c>
      <c r="CG21" s="25">
        <f t="shared" si="10"/>
        <v>15700</v>
      </c>
      <c r="CH21" s="25">
        <f t="shared" si="11"/>
        <v>18355.2</v>
      </c>
    </row>
    <row r="22" spans="1:86" ht="17.25">
      <c r="A22" s="22">
        <v>13</v>
      </c>
      <c r="B22" s="20">
        <v>15</v>
      </c>
      <c r="C22" s="29" t="s">
        <v>64</v>
      </c>
      <c r="D22" s="25">
        <v>98.1</v>
      </c>
      <c r="E22" s="25">
        <v>57.9243</v>
      </c>
      <c r="F22" s="25">
        <f t="shared" si="0"/>
        <v>7751.100000000002</v>
      </c>
      <c r="G22" s="25">
        <f t="shared" si="1"/>
        <v>6419.848000000001</v>
      </c>
      <c r="H22" s="25">
        <f t="shared" si="12"/>
        <v>82.82499258169807</v>
      </c>
      <c r="I22" s="25">
        <f t="shared" si="2"/>
        <v>4264.7</v>
      </c>
      <c r="J22" s="25">
        <f t="shared" si="3"/>
        <v>2933.4480000000003</v>
      </c>
      <c r="K22" s="25">
        <f t="shared" si="13"/>
        <v>68.78439280605906</v>
      </c>
      <c r="L22" s="25">
        <f t="shared" si="4"/>
        <v>168.4</v>
      </c>
      <c r="M22" s="25">
        <f t="shared" si="5"/>
        <v>149.978</v>
      </c>
      <c r="N22" s="25">
        <f t="shared" si="14"/>
        <v>89.06057007125891</v>
      </c>
      <c r="O22" s="25">
        <v>0</v>
      </c>
      <c r="P22" s="25">
        <v>0</v>
      </c>
      <c r="Q22" s="25" t="e">
        <f t="shared" si="15"/>
        <v>#DIV/0!</v>
      </c>
      <c r="R22" s="25">
        <v>2092</v>
      </c>
      <c r="S22" s="25">
        <v>1294.2</v>
      </c>
      <c r="T22" s="25">
        <f t="shared" si="16"/>
        <v>61.86424474187381</v>
      </c>
      <c r="U22" s="25">
        <v>168.4</v>
      </c>
      <c r="V22" s="25">
        <v>149.978</v>
      </c>
      <c r="W22" s="25">
        <f t="shared" si="17"/>
        <v>89.06057007125891</v>
      </c>
      <c r="X22" s="25">
        <v>10</v>
      </c>
      <c r="Y22" s="25">
        <v>11.8</v>
      </c>
      <c r="Z22" s="25">
        <f t="shared" si="18"/>
        <v>118.00000000000001</v>
      </c>
      <c r="AA22" s="25">
        <v>0</v>
      </c>
      <c r="AB22" s="25">
        <v>0</v>
      </c>
      <c r="AC22" s="25" t="e">
        <f t="shared" si="19"/>
        <v>#DIV/0!</v>
      </c>
      <c r="AD22" s="25">
        <v>0</v>
      </c>
      <c r="AE22" s="25">
        <v>0</v>
      </c>
      <c r="AF22" s="25">
        <v>0</v>
      </c>
      <c r="AG22" s="25">
        <v>0</v>
      </c>
      <c r="AH22" s="25">
        <v>3435.3</v>
      </c>
      <c r="AI22" s="25">
        <v>3435.3</v>
      </c>
      <c r="AJ22" s="25">
        <v>51.1</v>
      </c>
      <c r="AK22" s="25">
        <v>51.1</v>
      </c>
      <c r="AL22" s="25">
        <v>0</v>
      </c>
      <c r="AM22" s="25">
        <v>0</v>
      </c>
      <c r="AN22" s="25">
        <v>0</v>
      </c>
      <c r="AO22" s="25">
        <v>0</v>
      </c>
      <c r="AP22" s="25">
        <f t="shared" si="6"/>
        <v>1994.3</v>
      </c>
      <c r="AQ22" s="25">
        <f t="shared" si="7"/>
        <v>1467.47</v>
      </c>
      <c r="AR22" s="25">
        <f t="shared" si="20"/>
        <v>73.58321215464073</v>
      </c>
      <c r="AS22" s="25">
        <v>1994.3</v>
      </c>
      <c r="AT22" s="25">
        <v>1467.47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10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f t="shared" si="8"/>
        <v>7751.100000000001</v>
      </c>
      <c r="BS22" s="25">
        <f t="shared" si="9"/>
        <v>6419.848000000001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500</v>
      </c>
      <c r="CE22" s="25">
        <v>0</v>
      </c>
      <c r="CF22" s="25">
        <v>0</v>
      </c>
      <c r="CG22" s="25">
        <f t="shared" si="10"/>
        <v>500</v>
      </c>
      <c r="CH22" s="25">
        <f t="shared" si="11"/>
        <v>0</v>
      </c>
    </row>
    <row r="23" spans="1:86" ht="17.25">
      <c r="A23" s="22">
        <v>14</v>
      </c>
      <c r="B23" s="20">
        <v>53</v>
      </c>
      <c r="C23" s="29" t="s">
        <v>65</v>
      </c>
      <c r="D23" s="25">
        <v>3.387</v>
      </c>
      <c r="E23" s="25">
        <v>131.9454</v>
      </c>
      <c r="F23" s="25">
        <f t="shared" si="0"/>
        <v>9706.099999999999</v>
      </c>
      <c r="G23" s="25">
        <f t="shared" si="1"/>
        <v>8547.868299999996</v>
      </c>
      <c r="H23" s="25">
        <f t="shared" si="12"/>
        <v>88.06697128609841</v>
      </c>
      <c r="I23" s="25">
        <f t="shared" si="2"/>
        <v>5606.5</v>
      </c>
      <c r="J23" s="25">
        <f t="shared" si="3"/>
        <v>5735.637299999999</v>
      </c>
      <c r="K23" s="25">
        <f t="shared" si="13"/>
        <v>102.30334968340318</v>
      </c>
      <c r="L23" s="25">
        <f t="shared" si="4"/>
        <v>193.1</v>
      </c>
      <c r="M23" s="25">
        <f t="shared" si="5"/>
        <v>439.57</v>
      </c>
      <c r="N23" s="25">
        <f t="shared" si="14"/>
        <v>227.63852925945108</v>
      </c>
      <c r="O23" s="25">
        <v>0.1</v>
      </c>
      <c r="P23" s="25">
        <v>3.144</v>
      </c>
      <c r="Q23" s="25">
        <f t="shared" si="15"/>
        <v>3144</v>
      </c>
      <c r="R23" s="25">
        <v>2710</v>
      </c>
      <c r="S23" s="25">
        <v>2949.1553</v>
      </c>
      <c r="T23" s="25">
        <f t="shared" si="16"/>
        <v>108.82491881918818</v>
      </c>
      <c r="U23" s="25">
        <v>193</v>
      </c>
      <c r="V23" s="25">
        <v>436.426</v>
      </c>
      <c r="W23" s="25">
        <f t="shared" si="17"/>
        <v>226.12746113989635</v>
      </c>
      <c r="X23" s="25">
        <v>0</v>
      </c>
      <c r="Y23" s="25">
        <v>0</v>
      </c>
      <c r="Z23" s="25" t="e">
        <f t="shared" si="18"/>
        <v>#DIV/0!</v>
      </c>
      <c r="AA23" s="25">
        <v>0</v>
      </c>
      <c r="AB23" s="25">
        <v>0</v>
      </c>
      <c r="AC23" s="25" t="e">
        <f t="shared" si="19"/>
        <v>#DIV/0!</v>
      </c>
      <c r="AD23" s="25">
        <v>0</v>
      </c>
      <c r="AE23" s="25">
        <v>0</v>
      </c>
      <c r="AF23" s="25">
        <v>0</v>
      </c>
      <c r="AG23" s="25">
        <v>0</v>
      </c>
      <c r="AH23" s="25">
        <v>3776.2</v>
      </c>
      <c r="AI23" s="25">
        <v>3776.2</v>
      </c>
      <c r="AJ23" s="25">
        <v>323.4</v>
      </c>
      <c r="AK23" s="25">
        <v>323.4</v>
      </c>
      <c r="AL23" s="25">
        <v>0</v>
      </c>
      <c r="AM23" s="25">
        <v>0</v>
      </c>
      <c r="AN23" s="25">
        <v>0</v>
      </c>
      <c r="AO23" s="25">
        <v>0</v>
      </c>
      <c r="AP23" s="25">
        <f t="shared" si="6"/>
        <v>2703.4</v>
      </c>
      <c r="AQ23" s="25">
        <f t="shared" si="7"/>
        <v>2346.9120000000003</v>
      </c>
      <c r="AR23" s="25">
        <f t="shared" si="20"/>
        <v>86.81334615669158</v>
      </c>
      <c r="AS23" s="25">
        <v>2503.4</v>
      </c>
      <c r="AT23" s="25">
        <v>2327.112</v>
      </c>
      <c r="AU23" s="25">
        <v>0</v>
      </c>
      <c r="AV23" s="25">
        <v>0</v>
      </c>
      <c r="AW23" s="25">
        <v>0</v>
      </c>
      <c r="AX23" s="25">
        <v>0</v>
      </c>
      <c r="AY23" s="25">
        <v>200</v>
      </c>
      <c r="AZ23" s="25">
        <v>19.8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-1283.982</v>
      </c>
      <c r="BR23" s="25">
        <f t="shared" si="8"/>
        <v>9706.099999999999</v>
      </c>
      <c r="BS23" s="25">
        <f t="shared" si="9"/>
        <v>8551.255299999997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-3.387</v>
      </c>
      <c r="CG23" s="25">
        <f t="shared" si="10"/>
        <v>0</v>
      </c>
      <c r="CH23" s="25">
        <f t="shared" si="11"/>
        <v>-3.387</v>
      </c>
    </row>
    <row r="24" spans="1:86" ht="17.25">
      <c r="A24" s="22">
        <v>15</v>
      </c>
      <c r="B24" s="20">
        <v>87</v>
      </c>
      <c r="C24" s="29" t="s">
        <v>66</v>
      </c>
      <c r="D24" s="25">
        <v>728.6695</v>
      </c>
      <c r="E24" s="25">
        <v>86.129</v>
      </c>
      <c r="F24" s="25">
        <f t="shared" si="0"/>
        <v>6162.700000000001</v>
      </c>
      <c r="G24" s="25">
        <f t="shared" si="1"/>
        <v>6206.287</v>
      </c>
      <c r="H24" s="25">
        <f t="shared" si="12"/>
        <v>100.70727116361336</v>
      </c>
      <c r="I24" s="25">
        <f t="shared" si="2"/>
        <v>2534.3</v>
      </c>
      <c r="J24" s="25">
        <f t="shared" si="3"/>
        <v>2577.8869999999997</v>
      </c>
      <c r="K24" s="25">
        <f t="shared" si="13"/>
        <v>101.71988320246219</v>
      </c>
      <c r="L24" s="25">
        <f t="shared" si="4"/>
        <v>210.3</v>
      </c>
      <c r="M24" s="25">
        <f t="shared" si="5"/>
        <v>240.219</v>
      </c>
      <c r="N24" s="25">
        <f t="shared" si="14"/>
        <v>114.22681883024251</v>
      </c>
      <c r="O24" s="25">
        <v>0</v>
      </c>
      <c r="P24" s="25">
        <v>0</v>
      </c>
      <c r="Q24" s="25" t="e">
        <f t="shared" si="15"/>
        <v>#DIV/0!</v>
      </c>
      <c r="R24" s="25">
        <v>14.5</v>
      </c>
      <c r="S24" s="25">
        <v>14.55</v>
      </c>
      <c r="T24" s="25">
        <f t="shared" si="16"/>
        <v>100.3448275862069</v>
      </c>
      <c r="U24" s="25">
        <v>210.3</v>
      </c>
      <c r="V24" s="25">
        <v>240.219</v>
      </c>
      <c r="W24" s="25">
        <f t="shared" si="17"/>
        <v>114.22681883024251</v>
      </c>
      <c r="X24" s="25">
        <v>0</v>
      </c>
      <c r="Y24" s="25">
        <v>0</v>
      </c>
      <c r="Z24" s="25" t="e">
        <f t="shared" si="18"/>
        <v>#DIV/0!</v>
      </c>
      <c r="AA24" s="25">
        <v>0</v>
      </c>
      <c r="AB24" s="25">
        <v>0</v>
      </c>
      <c r="AC24" s="25" t="e">
        <f t="shared" si="19"/>
        <v>#DIV/0!</v>
      </c>
      <c r="AD24" s="25">
        <v>0</v>
      </c>
      <c r="AE24" s="25">
        <v>0</v>
      </c>
      <c r="AF24" s="25">
        <v>0</v>
      </c>
      <c r="AG24" s="25">
        <v>0</v>
      </c>
      <c r="AH24" s="25">
        <v>3500</v>
      </c>
      <c r="AI24" s="25">
        <v>3500</v>
      </c>
      <c r="AJ24" s="25">
        <v>128.4</v>
      </c>
      <c r="AK24" s="25">
        <v>128.4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si="6"/>
        <v>2309.5</v>
      </c>
      <c r="AQ24" s="25">
        <f t="shared" si="7"/>
        <v>2323.118</v>
      </c>
      <c r="AR24" s="25">
        <f t="shared" si="20"/>
        <v>100.58965143970555</v>
      </c>
      <c r="AS24" s="25">
        <v>2309.5</v>
      </c>
      <c r="AT24" s="25">
        <v>2323.118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f t="shared" si="8"/>
        <v>6162.700000000001</v>
      </c>
      <c r="BS24" s="25">
        <f t="shared" si="9"/>
        <v>6206.287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f t="shared" si="10"/>
        <v>0</v>
      </c>
      <c r="CH24" s="25">
        <f t="shared" si="11"/>
        <v>0</v>
      </c>
    </row>
    <row r="25" spans="1:86" ht="17.25">
      <c r="A25" s="22">
        <v>16</v>
      </c>
      <c r="B25" s="20">
        <v>14</v>
      </c>
      <c r="C25" s="29" t="s">
        <v>67</v>
      </c>
      <c r="D25" s="25">
        <v>0.602</v>
      </c>
      <c r="E25" s="25">
        <v>11.2719</v>
      </c>
      <c r="F25" s="25">
        <f t="shared" si="0"/>
        <v>5394.2</v>
      </c>
      <c r="G25" s="25">
        <f t="shared" si="1"/>
        <v>4916.557000000001</v>
      </c>
      <c r="H25" s="25">
        <f t="shared" si="12"/>
        <v>91.14524860034854</v>
      </c>
      <c r="I25" s="25">
        <f t="shared" si="2"/>
        <v>1812.9</v>
      </c>
      <c r="J25" s="25">
        <f t="shared" si="3"/>
        <v>1335.257</v>
      </c>
      <c r="K25" s="25">
        <f t="shared" si="13"/>
        <v>73.653097247504</v>
      </c>
      <c r="L25" s="25">
        <f t="shared" si="4"/>
        <v>68.8</v>
      </c>
      <c r="M25" s="25">
        <f t="shared" si="5"/>
        <v>153.24900000000002</v>
      </c>
      <c r="N25" s="25">
        <f t="shared" si="14"/>
        <v>222.74563953488376</v>
      </c>
      <c r="O25" s="25">
        <v>0</v>
      </c>
      <c r="P25" s="25">
        <v>0.098</v>
      </c>
      <c r="Q25" s="25" t="e">
        <f t="shared" si="15"/>
        <v>#DIV/0!</v>
      </c>
      <c r="R25" s="25">
        <v>829.4</v>
      </c>
      <c r="S25" s="25">
        <v>384.062</v>
      </c>
      <c r="T25" s="25">
        <f t="shared" si="16"/>
        <v>46.3060043404871</v>
      </c>
      <c r="U25" s="25">
        <v>68.8</v>
      </c>
      <c r="V25" s="25">
        <v>153.151</v>
      </c>
      <c r="W25" s="25">
        <f t="shared" si="17"/>
        <v>222.60319767441862</v>
      </c>
      <c r="X25" s="25">
        <v>20</v>
      </c>
      <c r="Y25" s="25">
        <v>19.9</v>
      </c>
      <c r="Z25" s="25">
        <f t="shared" si="18"/>
        <v>99.49999999999999</v>
      </c>
      <c r="AA25" s="25">
        <v>0</v>
      </c>
      <c r="AB25" s="25">
        <v>0</v>
      </c>
      <c r="AC25" s="25" t="e">
        <f t="shared" si="19"/>
        <v>#DIV/0!</v>
      </c>
      <c r="AD25" s="25">
        <v>0</v>
      </c>
      <c r="AE25" s="25">
        <v>0</v>
      </c>
      <c r="AF25" s="25">
        <v>0</v>
      </c>
      <c r="AG25" s="25">
        <v>0</v>
      </c>
      <c r="AH25" s="25">
        <v>3500</v>
      </c>
      <c r="AI25" s="25">
        <v>3500</v>
      </c>
      <c r="AJ25" s="25">
        <v>81.3</v>
      </c>
      <c r="AK25" s="25">
        <v>81.3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6"/>
        <v>894.7</v>
      </c>
      <c r="AQ25" s="25">
        <f t="shared" si="7"/>
        <v>778.046</v>
      </c>
      <c r="AR25" s="25">
        <f t="shared" si="20"/>
        <v>86.96166312730524</v>
      </c>
      <c r="AS25" s="25">
        <v>894.7</v>
      </c>
      <c r="AT25" s="25">
        <v>778.046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f t="shared" si="8"/>
        <v>5394.2</v>
      </c>
      <c r="BS25" s="25">
        <f t="shared" si="9"/>
        <v>4916.557000000001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100</v>
      </c>
      <c r="CE25" s="25">
        <v>0</v>
      </c>
      <c r="CF25" s="25">
        <v>0</v>
      </c>
      <c r="CG25" s="25">
        <f t="shared" si="10"/>
        <v>100</v>
      </c>
      <c r="CH25" s="25">
        <f t="shared" si="11"/>
        <v>0</v>
      </c>
    </row>
    <row r="26" spans="1:86" ht="17.25">
      <c r="A26" s="22">
        <v>17</v>
      </c>
      <c r="B26" s="20">
        <v>28</v>
      </c>
      <c r="C26" s="29" t="s">
        <v>68</v>
      </c>
      <c r="D26" s="25">
        <v>505.75</v>
      </c>
      <c r="E26" s="25">
        <v>44.591</v>
      </c>
      <c r="F26" s="25">
        <f t="shared" si="0"/>
        <v>6327.5</v>
      </c>
      <c r="G26" s="25">
        <f t="shared" si="1"/>
        <v>6084.125</v>
      </c>
      <c r="H26" s="25">
        <f t="shared" si="12"/>
        <v>96.15369419201897</v>
      </c>
      <c r="I26" s="25">
        <f t="shared" si="2"/>
        <v>2736</v>
      </c>
      <c r="J26" s="25">
        <f t="shared" si="3"/>
        <v>2492.625</v>
      </c>
      <c r="K26" s="25">
        <f t="shared" si="13"/>
        <v>91.1047149122807</v>
      </c>
      <c r="L26" s="25">
        <f t="shared" si="4"/>
        <v>29</v>
      </c>
      <c r="M26" s="25">
        <f t="shared" si="5"/>
        <v>35.87</v>
      </c>
      <c r="N26" s="25">
        <f t="shared" si="14"/>
        <v>123.6896551724138</v>
      </c>
      <c r="O26" s="25">
        <v>0</v>
      </c>
      <c r="P26" s="25">
        <v>0</v>
      </c>
      <c r="Q26" s="25" t="e">
        <f t="shared" si="15"/>
        <v>#DIV/0!</v>
      </c>
      <c r="R26" s="25">
        <v>1305</v>
      </c>
      <c r="S26" s="25">
        <v>1084.925</v>
      </c>
      <c r="T26" s="25">
        <f t="shared" si="16"/>
        <v>83.1360153256705</v>
      </c>
      <c r="U26" s="25">
        <v>29</v>
      </c>
      <c r="V26" s="25">
        <v>35.87</v>
      </c>
      <c r="W26" s="25">
        <f t="shared" si="17"/>
        <v>123.6896551724138</v>
      </c>
      <c r="X26" s="25">
        <v>0</v>
      </c>
      <c r="Y26" s="25">
        <v>0</v>
      </c>
      <c r="Z26" s="25" t="e">
        <f t="shared" si="18"/>
        <v>#DIV/0!</v>
      </c>
      <c r="AA26" s="25">
        <v>0</v>
      </c>
      <c r="AB26" s="25">
        <v>0</v>
      </c>
      <c r="AC26" s="25" t="e">
        <f t="shared" si="19"/>
        <v>#DIV/0!</v>
      </c>
      <c r="AD26" s="25">
        <v>0</v>
      </c>
      <c r="AE26" s="25">
        <v>0</v>
      </c>
      <c r="AF26" s="25">
        <v>0</v>
      </c>
      <c r="AG26" s="25">
        <v>0</v>
      </c>
      <c r="AH26" s="25">
        <v>3500</v>
      </c>
      <c r="AI26" s="25">
        <v>3500</v>
      </c>
      <c r="AJ26" s="25">
        <v>91.5</v>
      </c>
      <c r="AK26" s="25">
        <v>91.5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6"/>
        <v>1402</v>
      </c>
      <c r="AQ26" s="25">
        <f t="shared" si="7"/>
        <v>1371.83</v>
      </c>
      <c r="AR26" s="25">
        <f t="shared" si="20"/>
        <v>97.84807417974322</v>
      </c>
      <c r="AS26" s="25">
        <v>1332</v>
      </c>
      <c r="AT26" s="25">
        <v>1301.83</v>
      </c>
      <c r="AU26" s="25">
        <v>70</v>
      </c>
      <c r="AV26" s="25">
        <v>70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f t="shared" si="8"/>
        <v>6327.5</v>
      </c>
      <c r="BS26" s="25">
        <f t="shared" si="9"/>
        <v>6084.125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f t="shared" si="10"/>
        <v>0</v>
      </c>
      <c r="CH26" s="25">
        <f t="shared" si="11"/>
        <v>0</v>
      </c>
    </row>
    <row r="27" spans="1:86" ht="17.25">
      <c r="A27" s="22">
        <v>18</v>
      </c>
      <c r="B27" s="20">
        <v>66</v>
      </c>
      <c r="C27" s="29" t="s">
        <v>69</v>
      </c>
      <c r="D27" s="25">
        <v>904.139</v>
      </c>
      <c r="E27" s="25">
        <v>748.4</v>
      </c>
      <c r="F27" s="25">
        <f t="shared" si="0"/>
        <v>6651.9</v>
      </c>
      <c r="G27" s="25">
        <f t="shared" si="1"/>
        <v>6672.45</v>
      </c>
      <c r="H27" s="25">
        <f t="shared" si="12"/>
        <v>100.30893428945113</v>
      </c>
      <c r="I27" s="25">
        <f t="shared" si="2"/>
        <v>3151.9</v>
      </c>
      <c r="J27" s="25">
        <f t="shared" si="3"/>
        <v>3172.45</v>
      </c>
      <c r="K27" s="25">
        <f t="shared" si="13"/>
        <v>100.65198768996477</v>
      </c>
      <c r="L27" s="25">
        <f t="shared" si="4"/>
        <v>78.2</v>
      </c>
      <c r="M27" s="25">
        <f t="shared" si="5"/>
        <v>94.75</v>
      </c>
      <c r="N27" s="25">
        <f t="shared" si="14"/>
        <v>121.16368286445012</v>
      </c>
      <c r="O27" s="25">
        <v>0</v>
      </c>
      <c r="P27" s="25">
        <v>0</v>
      </c>
      <c r="Q27" s="25" t="e">
        <f t="shared" si="15"/>
        <v>#DIV/0!</v>
      </c>
      <c r="R27" s="25">
        <v>16.9</v>
      </c>
      <c r="S27" s="25">
        <v>16.85</v>
      </c>
      <c r="T27" s="25">
        <f t="shared" si="16"/>
        <v>99.70414201183434</v>
      </c>
      <c r="U27" s="25">
        <v>78.2</v>
      </c>
      <c r="V27" s="25">
        <v>94.75</v>
      </c>
      <c r="W27" s="25">
        <f t="shared" si="17"/>
        <v>121.16368286445012</v>
      </c>
      <c r="X27" s="25">
        <v>0</v>
      </c>
      <c r="Y27" s="25">
        <v>0</v>
      </c>
      <c r="Z27" s="25" t="e">
        <f t="shared" si="18"/>
        <v>#DIV/0!</v>
      </c>
      <c r="AA27" s="25">
        <v>0</v>
      </c>
      <c r="AB27" s="25">
        <v>0</v>
      </c>
      <c r="AC27" s="25" t="e">
        <f t="shared" si="19"/>
        <v>#DIV/0!</v>
      </c>
      <c r="AD27" s="25">
        <v>0</v>
      </c>
      <c r="AE27" s="25">
        <v>0</v>
      </c>
      <c r="AF27" s="25">
        <v>0</v>
      </c>
      <c r="AG27" s="25">
        <v>0</v>
      </c>
      <c r="AH27" s="25">
        <v>3500</v>
      </c>
      <c r="AI27" s="25">
        <v>3500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6"/>
        <v>3056.8</v>
      </c>
      <c r="AQ27" s="25">
        <f t="shared" si="7"/>
        <v>3056.85</v>
      </c>
      <c r="AR27" s="25">
        <f t="shared" si="20"/>
        <v>100.00163569746138</v>
      </c>
      <c r="AS27" s="25">
        <v>3056.8</v>
      </c>
      <c r="AT27" s="25">
        <v>3056.85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4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f t="shared" si="8"/>
        <v>6651.9</v>
      </c>
      <c r="BS27" s="25">
        <f t="shared" si="9"/>
        <v>6672.45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10</v>
      </c>
      <c r="CE27" s="25">
        <v>0</v>
      </c>
      <c r="CF27" s="25">
        <v>0</v>
      </c>
      <c r="CG27" s="25">
        <f t="shared" si="10"/>
        <v>10</v>
      </c>
      <c r="CH27" s="25">
        <f t="shared" si="11"/>
        <v>0</v>
      </c>
    </row>
    <row r="28" spans="1:86" ht="17.25">
      <c r="A28" s="22">
        <v>19</v>
      </c>
      <c r="B28" s="20">
        <v>71</v>
      </c>
      <c r="C28" s="29" t="s">
        <v>70</v>
      </c>
      <c r="D28" s="25">
        <v>79.328</v>
      </c>
      <c r="E28" s="25">
        <v>86.2979</v>
      </c>
      <c r="F28" s="25">
        <f t="shared" si="0"/>
        <v>10555.6</v>
      </c>
      <c r="G28" s="25">
        <f t="shared" si="1"/>
        <v>10565.187000000002</v>
      </c>
      <c r="H28" s="25">
        <f t="shared" si="12"/>
        <v>100.0908238281102</v>
      </c>
      <c r="I28" s="25">
        <f t="shared" si="2"/>
        <v>3962</v>
      </c>
      <c r="J28" s="25">
        <f t="shared" si="3"/>
        <v>3971.5870000000004</v>
      </c>
      <c r="K28" s="25">
        <f t="shared" si="13"/>
        <v>100.24197375063099</v>
      </c>
      <c r="L28" s="25">
        <f t="shared" si="4"/>
        <v>208.3</v>
      </c>
      <c r="M28" s="25">
        <f t="shared" si="5"/>
        <v>130.122</v>
      </c>
      <c r="N28" s="25">
        <f t="shared" si="14"/>
        <v>62.46855496879501</v>
      </c>
      <c r="O28" s="25">
        <v>0</v>
      </c>
      <c r="P28" s="25">
        <v>0.066</v>
      </c>
      <c r="Q28" s="25" t="e">
        <f t="shared" si="15"/>
        <v>#DIV/0!</v>
      </c>
      <c r="R28" s="25">
        <v>887.9</v>
      </c>
      <c r="S28" s="25">
        <v>907.201</v>
      </c>
      <c r="T28" s="25">
        <f t="shared" si="16"/>
        <v>102.17378083117468</v>
      </c>
      <c r="U28" s="25">
        <v>208.3</v>
      </c>
      <c r="V28" s="25">
        <v>130.056</v>
      </c>
      <c r="W28" s="25">
        <f t="shared" si="17"/>
        <v>62.43686989918387</v>
      </c>
      <c r="X28" s="25">
        <v>20</v>
      </c>
      <c r="Y28" s="25">
        <v>20</v>
      </c>
      <c r="Z28" s="25">
        <f t="shared" si="18"/>
        <v>100</v>
      </c>
      <c r="AA28" s="25">
        <v>0</v>
      </c>
      <c r="AB28" s="25">
        <v>0</v>
      </c>
      <c r="AC28" s="25" t="e">
        <f t="shared" si="19"/>
        <v>#DIV/0!</v>
      </c>
      <c r="AD28" s="25">
        <v>0</v>
      </c>
      <c r="AE28" s="25">
        <v>0</v>
      </c>
      <c r="AF28" s="25">
        <v>0</v>
      </c>
      <c r="AG28" s="25">
        <v>0</v>
      </c>
      <c r="AH28" s="25">
        <v>6592.3</v>
      </c>
      <c r="AI28" s="25">
        <v>6592.3</v>
      </c>
      <c r="AJ28" s="25">
        <v>1.3</v>
      </c>
      <c r="AK28" s="25">
        <v>1.3</v>
      </c>
      <c r="AL28" s="25">
        <v>0</v>
      </c>
      <c r="AM28" s="25">
        <v>0</v>
      </c>
      <c r="AN28" s="25">
        <v>0</v>
      </c>
      <c r="AO28" s="25">
        <v>0</v>
      </c>
      <c r="AP28" s="25">
        <f t="shared" si="6"/>
        <v>2845.8</v>
      </c>
      <c r="AQ28" s="25">
        <f t="shared" si="7"/>
        <v>2914.264</v>
      </c>
      <c r="AR28" s="25">
        <f t="shared" si="20"/>
        <v>102.40579099023121</v>
      </c>
      <c r="AS28" s="25">
        <v>2845.8</v>
      </c>
      <c r="AT28" s="25">
        <v>2514.264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400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f t="shared" si="8"/>
        <v>10555.6</v>
      </c>
      <c r="BS28" s="25">
        <f t="shared" si="9"/>
        <v>10565.187000000002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f t="shared" si="10"/>
        <v>0</v>
      </c>
      <c r="CH28" s="25">
        <f t="shared" si="11"/>
        <v>0</v>
      </c>
    </row>
    <row r="29" spans="1:86" ht="17.25">
      <c r="A29" s="22">
        <v>20</v>
      </c>
      <c r="B29" s="20">
        <v>18</v>
      </c>
      <c r="C29" s="29" t="s">
        <v>71</v>
      </c>
      <c r="D29" s="25">
        <v>44.323</v>
      </c>
      <c r="E29" s="25">
        <v>377.4079</v>
      </c>
      <c r="F29" s="25">
        <f t="shared" si="0"/>
        <v>12258.9</v>
      </c>
      <c r="G29" s="25">
        <f t="shared" si="1"/>
        <v>11350.332</v>
      </c>
      <c r="H29" s="25">
        <f t="shared" si="12"/>
        <v>92.58850304676602</v>
      </c>
      <c r="I29" s="25">
        <f t="shared" si="2"/>
        <v>5421.700000000001</v>
      </c>
      <c r="J29" s="25">
        <f t="shared" si="3"/>
        <v>4513.132</v>
      </c>
      <c r="K29" s="25">
        <f t="shared" si="13"/>
        <v>83.24200896397807</v>
      </c>
      <c r="L29" s="25">
        <f t="shared" si="4"/>
        <v>46.8</v>
      </c>
      <c r="M29" s="25">
        <f t="shared" si="5"/>
        <v>168</v>
      </c>
      <c r="N29" s="25">
        <f t="shared" si="14"/>
        <v>358.974358974359</v>
      </c>
      <c r="O29" s="25">
        <v>0</v>
      </c>
      <c r="P29" s="25">
        <v>0</v>
      </c>
      <c r="Q29" s="25" t="e">
        <f t="shared" si="15"/>
        <v>#DIV/0!</v>
      </c>
      <c r="R29" s="25">
        <v>2627</v>
      </c>
      <c r="S29" s="25">
        <v>1878.05</v>
      </c>
      <c r="T29" s="25">
        <f t="shared" si="16"/>
        <v>71.49029311001142</v>
      </c>
      <c r="U29" s="25">
        <v>46.8</v>
      </c>
      <c r="V29" s="25">
        <v>168</v>
      </c>
      <c r="W29" s="25">
        <f t="shared" si="17"/>
        <v>358.974358974359</v>
      </c>
      <c r="X29" s="25">
        <v>0</v>
      </c>
      <c r="Y29" s="25">
        <v>0</v>
      </c>
      <c r="Z29" s="25" t="e">
        <f t="shared" si="18"/>
        <v>#DIV/0!</v>
      </c>
      <c r="AA29" s="25">
        <v>0</v>
      </c>
      <c r="AB29" s="25">
        <v>0</v>
      </c>
      <c r="AC29" s="25" t="e">
        <f t="shared" si="19"/>
        <v>#DIV/0!</v>
      </c>
      <c r="AD29" s="25">
        <v>0</v>
      </c>
      <c r="AE29" s="25">
        <v>0</v>
      </c>
      <c r="AF29" s="25">
        <v>0</v>
      </c>
      <c r="AG29" s="25">
        <v>0</v>
      </c>
      <c r="AH29" s="25">
        <v>6829.3</v>
      </c>
      <c r="AI29" s="25">
        <v>6829.3</v>
      </c>
      <c r="AJ29" s="25">
        <v>7.9</v>
      </c>
      <c r="AK29" s="25">
        <v>7.9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6"/>
        <v>2747.9</v>
      </c>
      <c r="AQ29" s="25">
        <f t="shared" si="7"/>
        <v>2467.082</v>
      </c>
      <c r="AR29" s="25">
        <f t="shared" si="20"/>
        <v>89.780632482987</v>
      </c>
      <c r="AS29" s="25">
        <v>2747.9</v>
      </c>
      <c r="AT29" s="25">
        <v>2467.082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f t="shared" si="8"/>
        <v>12258.9</v>
      </c>
      <c r="BS29" s="25">
        <f t="shared" si="9"/>
        <v>11350.332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170</v>
      </c>
      <c r="CE29" s="25">
        <v>95</v>
      </c>
      <c r="CF29" s="25">
        <v>0</v>
      </c>
      <c r="CG29" s="25">
        <f t="shared" si="10"/>
        <v>170</v>
      </c>
      <c r="CH29" s="25">
        <f t="shared" si="11"/>
        <v>95</v>
      </c>
    </row>
    <row r="30" spans="1:86" ht="17.25">
      <c r="A30" s="22">
        <v>21</v>
      </c>
      <c r="B30" s="20">
        <v>91</v>
      </c>
      <c r="C30" s="29" t="s">
        <v>72</v>
      </c>
      <c r="D30" s="25">
        <v>430.1</v>
      </c>
      <c r="E30" s="25">
        <v>135.2415</v>
      </c>
      <c r="F30" s="25">
        <f t="shared" si="0"/>
        <v>18492.5</v>
      </c>
      <c r="G30" s="25">
        <f t="shared" si="1"/>
        <v>17728.448</v>
      </c>
      <c r="H30" s="25">
        <f t="shared" si="12"/>
        <v>95.8683141814249</v>
      </c>
      <c r="I30" s="25">
        <f t="shared" si="2"/>
        <v>5836.299999999999</v>
      </c>
      <c r="J30" s="25">
        <f t="shared" si="3"/>
        <v>5072.248</v>
      </c>
      <c r="K30" s="25">
        <f t="shared" si="13"/>
        <v>86.90862361427617</v>
      </c>
      <c r="L30" s="25">
        <f t="shared" si="4"/>
        <v>463</v>
      </c>
      <c r="M30" s="25">
        <f t="shared" si="5"/>
        <v>444.887</v>
      </c>
      <c r="N30" s="25">
        <f t="shared" si="14"/>
        <v>96.08790496760258</v>
      </c>
      <c r="O30" s="25">
        <v>9</v>
      </c>
      <c r="P30" s="25">
        <v>0.148</v>
      </c>
      <c r="Q30" s="25">
        <f t="shared" si="15"/>
        <v>1.6444444444444442</v>
      </c>
      <c r="R30" s="25">
        <v>2781.1</v>
      </c>
      <c r="S30" s="25">
        <v>2369.96</v>
      </c>
      <c r="T30" s="25">
        <f t="shared" si="16"/>
        <v>85.21664089748661</v>
      </c>
      <c r="U30" s="25">
        <v>454</v>
      </c>
      <c r="V30" s="25">
        <v>444.739</v>
      </c>
      <c r="W30" s="25">
        <f t="shared" si="17"/>
        <v>97.96013215859031</v>
      </c>
      <c r="X30" s="25">
        <v>21.5</v>
      </c>
      <c r="Y30" s="25">
        <v>21.5</v>
      </c>
      <c r="Z30" s="25">
        <f t="shared" si="18"/>
        <v>100</v>
      </c>
      <c r="AA30" s="25">
        <v>0</v>
      </c>
      <c r="AB30" s="25">
        <v>0</v>
      </c>
      <c r="AC30" s="25" t="e">
        <f t="shared" si="19"/>
        <v>#DIV/0!</v>
      </c>
      <c r="AD30" s="25">
        <v>0</v>
      </c>
      <c r="AE30" s="25">
        <v>0</v>
      </c>
      <c r="AF30" s="25">
        <v>0</v>
      </c>
      <c r="AG30" s="25">
        <v>0</v>
      </c>
      <c r="AH30" s="25">
        <v>10209.2</v>
      </c>
      <c r="AI30" s="25">
        <v>10209.2</v>
      </c>
      <c r="AJ30" s="25">
        <v>68.5</v>
      </c>
      <c r="AK30" s="25">
        <v>68.5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6"/>
        <v>2570.7</v>
      </c>
      <c r="AQ30" s="25">
        <f t="shared" si="7"/>
        <v>2235.901</v>
      </c>
      <c r="AR30" s="25">
        <f t="shared" si="20"/>
        <v>86.97634885439763</v>
      </c>
      <c r="AS30" s="25">
        <v>2570.7</v>
      </c>
      <c r="AT30" s="25">
        <v>2235.901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f t="shared" si="8"/>
        <v>16114</v>
      </c>
      <c r="BS30" s="25">
        <f t="shared" si="9"/>
        <v>15349.948</v>
      </c>
      <c r="BT30" s="25">
        <v>0</v>
      </c>
      <c r="BU30" s="25">
        <v>0</v>
      </c>
      <c r="BV30" s="25">
        <v>2378.5</v>
      </c>
      <c r="BW30" s="25">
        <v>2378.5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f t="shared" si="10"/>
        <v>2378.5</v>
      </c>
      <c r="CH30" s="25">
        <f t="shared" si="11"/>
        <v>2378.5</v>
      </c>
    </row>
    <row r="31" spans="1:86" ht="17.25">
      <c r="A31" s="22">
        <v>22</v>
      </c>
      <c r="B31" s="20">
        <v>47</v>
      </c>
      <c r="C31" s="29" t="s">
        <v>73</v>
      </c>
      <c r="D31" s="25">
        <v>0.1038</v>
      </c>
      <c r="E31" s="25">
        <v>830.738</v>
      </c>
      <c r="F31" s="25">
        <f t="shared" si="0"/>
        <v>8500.7</v>
      </c>
      <c r="G31" s="25">
        <f t="shared" si="1"/>
        <v>8748.521</v>
      </c>
      <c r="H31" s="25">
        <f t="shared" si="12"/>
        <v>102.91530109285118</v>
      </c>
      <c r="I31" s="25">
        <f t="shared" si="2"/>
        <v>3859.3</v>
      </c>
      <c r="J31" s="25">
        <f t="shared" si="3"/>
        <v>4107.121</v>
      </c>
      <c r="K31" s="25">
        <f t="shared" si="13"/>
        <v>106.42139766278858</v>
      </c>
      <c r="L31" s="25">
        <f t="shared" si="4"/>
        <v>208.3</v>
      </c>
      <c r="M31" s="25">
        <f t="shared" si="5"/>
        <v>220.68</v>
      </c>
      <c r="N31" s="25">
        <f t="shared" si="14"/>
        <v>105.94335093614977</v>
      </c>
      <c r="O31" s="25">
        <v>124.3</v>
      </c>
      <c r="P31" s="25">
        <v>0</v>
      </c>
      <c r="Q31" s="25">
        <f t="shared" si="15"/>
        <v>0</v>
      </c>
      <c r="R31" s="25">
        <v>1250</v>
      </c>
      <c r="S31" s="25">
        <v>1270.903</v>
      </c>
      <c r="T31" s="25">
        <f t="shared" si="16"/>
        <v>101.67223999999999</v>
      </c>
      <c r="U31" s="25">
        <v>84</v>
      </c>
      <c r="V31" s="25">
        <v>220.68</v>
      </c>
      <c r="W31" s="25">
        <f t="shared" si="17"/>
        <v>262.7142857142857</v>
      </c>
      <c r="X31" s="25">
        <v>240</v>
      </c>
      <c r="Y31" s="25">
        <v>240</v>
      </c>
      <c r="Z31" s="25">
        <f t="shared" si="18"/>
        <v>100</v>
      </c>
      <c r="AA31" s="25">
        <v>0</v>
      </c>
      <c r="AB31" s="25">
        <v>0</v>
      </c>
      <c r="AC31" s="25" t="e">
        <f t="shared" si="19"/>
        <v>#DIV/0!</v>
      </c>
      <c r="AD31" s="25">
        <v>0</v>
      </c>
      <c r="AE31" s="25">
        <v>0</v>
      </c>
      <c r="AF31" s="25">
        <v>0</v>
      </c>
      <c r="AG31" s="25">
        <v>0</v>
      </c>
      <c r="AH31" s="25">
        <v>4632.9</v>
      </c>
      <c r="AI31" s="25">
        <v>4632.9</v>
      </c>
      <c r="AJ31" s="25">
        <v>8.5</v>
      </c>
      <c r="AK31" s="25">
        <v>8.5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6"/>
        <v>650</v>
      </c>
      <c r="AQ31" s="25">
        <f t="shared" si="7"/>
        <v>695.858</v>
      </c>
      <c r="AR31" s="25">
        <f t="shared" si="20"/>
        <v>107.05507692307692</v>
      </c>
      <c r="AS31" s="25">
        <v>100</v>
      </c>
      <c r="AT31" s="25">
        <v>0.058</v>
      </c>
      <c r="AU31" s="25">
        <v>550</v>
      </c>
      <c r="AV31" s="25">
        <v>695.8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361</v>
      </c>
      <c r="BH31" s="25">
        <v>480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1150</v>
      </c>
      <c r="BP31" s="25">
        <v>1199.68</v>
      </c>
      <c r="BQ31" s="25">
        <v>0</v>
      </c>
      <c r="BR31" s="25">
        <f t="shared" si="8"/>
        <v>8500.7</v>
      </c>
      <c r="BS31" s="25">
        <f t="shared" si="9"/>
        <v>8748.521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779.7</v>
      </c>
      <c r="CE31" s="25">
        <v>779.68</v>
      </c>
      <c r="CF31" s="25">
        <v>0</v>
      </c>
      <c r="CG31" s="25">
        <f t="shared" si="10"/>
        <v>779.7</v>
      </c>
      <c r="CH31" s="25">
        <f t="shared" si="11"/>
        <v>779.68</v>
      </c>
    </row>
    <row r="32" spans="1:86" ht="17.25">
      <c r="A32" s="22">
        <v>23</v>
      </c>
      <c r="B32" s="23">
        <v>11</v>
      </c>
      <c r="C32" s="29" t="s">
        <v>74</v>
      </c>
      <c r="D32" s="25">
        <v>285.9601</v>
      </c>
      <c r="E32" s="25">
        <v>130.893</v>
      </c>
      <c r="F32" s="25">
        <f t="shared" si="0"/>
        <v>14920.9</v>
      </c>
      <c r="G32" s="25">
        <f t="shared" si="1"/>
        <v>14404.871</v>
      </c>
      <c r="H32" s="25">
        <f t="shared" si="12"/>
        <v>96.54156920829172</v>
      </c>
      <c r="I32" s="25">
        <f t="shared" si="2"/>
        <v>6877.900000000001</v>
      </c>
      <c r="J32" s="25">
        <f t="shared" si="3"/>
        <v>6362.471</v>
      </c>
      <c r="K32" s="25">
        <f t="shared" si="13"/>
        <v>92.50601200947962</v>
      </c>
      <c r="L32" s="25">
        <f t="shared" si="4"/>
        <v>217.8</v>
      </c>
      <c r="M32" s="25">
        <f t="shared" si="5"/>
        <v>595.5749999999999</v>
      </c>
      <c r="N32" s="25">
        <f t="shared" si="14"/>
        <v>273.45041322314046</v>
      </c>
      <c r="O32" s="25">
        <v>0</v>
      </c>
      <c r="P32" s="25">
        <v>0.06</v>
      </c>
      <c r="Q32" s="25" t="e">
        <f t="shared" si="15"/>
        <v>#DIV/0!</v>
      </c>
      <c r="R32" s="25">
        <v>836.5</v>
      </c>
      <c r="S32" s="25">
        <v>836.71</v>
      </c>
      <c r="T32" s="25">
        <f t="shared" si="16"/>
        <v>100.02510460251047</v>
      </c>
      <c r="U32" s="25">
        <v>217.8</v>
      </c>
      <c r="V32" s="25">
        <v>595.515</v>
      </c>
      <c r="W32" s="25">
        <f t="shared" si="17"/>
        <v>273.42286501377407</v>
      </c>
      <c r="X32" s="25">
        <v>0</v>
      </c>
      <c r="Y32" s="25">
        <v>15</v>
      </c>
      <c r="Z32" s="25" t="e">
        <f t="shared" si="18"/>
        <v>#DIV/0!</v>
      </c>
      <c r="AA32" s="25">
        <v>0</v>
      </c>
      <c r="AB32" s="25">
        <v>0</v>
      </c>
      <c r="AC32" s="25" t="e">
        <f t="shared" si="19"/>
        <v>#DIV/0!</v>
      </c>
      <c r="AD32" s="25">
        <v>0</v>
      </c>
      <c r="AE32" s="25">
        <v>0</v>
      </c>
      <c r="AF32" s="25">
        <v>0</v>
      </c>
      <c r="AG32" s="25">
        <v>0</v>
      </c>
      <c r="AH32" s="25">
        <v>7902.7</v>
      </c>
      <c r="AI32" s="25">
        <v>7902.1</v>
      </c>
      <c r="AJ32" s="25">
        <v>140.3</v>
      </c>
      <c r="AK32" s="25">
        <v>140.3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6"/>
        <v>5823.6</v>
      </c>
      <c r="AQ32" s="25">
        <f t="shared" si="7"/>
        <v>4915.186</v>
      </c>
      <c r="AR32" s="25">
        <f t="shared" si="20"/>
        <v>84.40116079401056</v>
      </c>
      <c r="AS32" s="25">
        <v>5823.6</v>
      </c>
      <c r="AT32" s="25">
        <v>4915.186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f t="shared" si="8"/>
        <v>14920.9</v>
      </c>
      <c r="BS32" s="25">
        <f t="shared" si="9"/>
        <v>14404.871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f t="shared" si="10"/>
        <v>0</v>
      </c>
      <c r="CH32" s="25">
        <f t="shared" si="11"/>
        <v>0</v>
      </c>
    </row>
    <row r="33" spans="1:86" ht="17.25">
      <c r="A33" s="22">
        <v>24</v>
      </c>
      <c r="B33" s="20">
        <v>43</v>
      </c>
      <c r="C33" s="29" t="s">
        <v>75</v>
      </c>
      <c r="D33" s="25">
        <v>225.374</v>
      </c>
      <c r="E33" s="25">
        <v>1708.3928</v>
      </c>
      <c r="F33" s="25">
        <f t="shared" si="0"/>
        <v>23571.2</v>
      </c>
      <c r="G33" s="25">
        <f t="shared" si="1"/>
        <v>23661.3884</v>
      </c>
      <c r="H33" s="25">
        <f t="shared" si="12"/>
        <v>100.3826211648113</v>
      </c>
      <c r="I33" s="25">
        <f t="shared" si="2"/>
        <v>5871.2</v>
      </c>
      <c r="J33" s="25">
        <f t="shared" si="3"/>
        <v>5961.388400000001</v>
      </c>
      <c r="K33" s="25">
        <f t="shared" si="13"/>
        <v>101.53611527456059</v>
      </c>
      <c r="L33" s="25">
        <f t="shared" si="4"/>
        <v>890</v>
      </c>
      <c r="M33" s="25">
        <f t="shared" si="5"/>
        <v>964.709</v>
      </c>
      <c r="N33" s="25">
        <f t="shared" si="14"/>
        <v>108.39426966292135</v>
      </c>
      <c r="O33" s="25">
        <v>0</v>
      </c>
      <c r="P33" s="25">
        <v>3.636</v>
      </c>
      <c r="Q33" s="25" t="e">
        <f t="shared" si="15"/>
        <v>#DIV/0!</v>
      </c>
      <c r="R33" s="25">
        <v>3437.2</v>
      </c>
      <c r="S33" s="25">
        <v>3421.5444</v>
      </c>
      <c r="T33" s="25">
        <f t="shared" si="16"/>
        <v>99.54452461305715</v>
      </c>
      <c r="U33" s="25">
        <v>890</v>
      </c>
      <c r="V33" s="25">
        <v>961.073</v>
      </c>
      <c r="W33" s="25">
        <f t="shared" si="17"/>
        <v>107.98573033707865</v>
      </c>
      <c r="X33" s="25">
        <v>80</v>
      </c>
      <c r="Y33" s="25">
        <v>139.3</v>
      </c>
      <c r="Z33" s="25">
        <f t="shared" si="18"/>
        <v>174.12500000000003</v>
      </c>
      <c r="AA33" s="25">
        <v>0</v>
      </c>
      <c r="AB33" s="25">
        <v>0</v>
      </c>
      <c r="AC33" s="25" t="e">
        <f t="shared" si="19"/>
        <v>#DIV/0!</v>
      </c>
      <c r="AD33" s="25">
        <v>0</v>
      </c>
      <c r="AE33" s="25">
        <v>0</v>
      </c>
      <c r="AF33" s="25">
        <v>0</v>
      </c>
      <c r="AG33" s="25">
        <v>0</v>
      </c>
      <c r="AH33" s="25">
        <v>17496.3</v>
      </c>
      <c r="AI33" s="25">
        <v>17496.3</v>
      </c>
      <c r="AJ33" s="25">
        <v>203.7</v>
      </c>
      <c r="AK33" s="25">
        <v>203.7</v>
      </c>
      <c r="AL33" s="25">
        <v>0</v>
      </c>
      <c r="AM33" s="25">
        <v>0</v>
      </c>
      <c r="AN33" s="25">
        <v>0</v>
      </c>
      <c r="AO33" s="25">
        <v>0</v>
      </c>
      <c r="AP33" s="25">
        <f t="shared" si="6"/>
        <v>1464</v>
      </c>
      <c r="AQ33" s="25">
        <f t="shared" si="7"/>
        <v>1386.035</v>
      </c>
      <c r="AR33" s="25">
        <f t="shared" si="20"/>
        <v>94.6745218579235</v>
      </c>
      <c r="AS33" s="25">
        <v>1464</v>
      </c>
      <c r="AT33" s="25">
        <v>1386.035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49.8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f t="shared" si="8"/>
        <v>23571.2</v>
      </c>
      <c r="BS33" s="25">
        <f t="shared" si="9"/>
        <v>23661.3884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f t="shared" si="10"/>
        <v>0</v>
      </c>
      <c r="CH33" s="25">
        <f t="shared" si="11"/>
        <v>0</v>
      </c>
    </row>
    <row r="34" spans="1:86" ht="17.25">
      <c r="A34" s="22">
        <v>25</v>
      </c>
      <c r="B34" s="20">
        <v>42</v>
      </c>
      <c r="C34" s="29" t="s">
        <v>76</v>
      </c>
      <c r="D34" s="25">
        <v>22.8797</v>
      </c>
      <c r="E34" s="25">
        <v>1594.4808</v>
      </c>
      <c r="F34" s="25">
        <f t="shared" si="0"/>
        <v>26049.2</v>
      </c>
      <c r="G34" s="25">
        <f t="shared" si="1"/>
        <v>26233.829800000003</v>
      </c>
      <c r="H34" s="25">
        <f t="shared" si="12"/>
        <v>100.70877339803144</v>
      </c>
      <c r="I34" s="25">
        <f t="shared" si="2"/>
        <v>3496.8</v>
      </c>
      <c r="J34" s="25">
        <f t="shared" si="3"/>
        <v>3681.4298</v>
      </c>
      <c r="K34" s="25">
        <f t="shared" si="13"/>
        <v>105.27996453900708</v>
      </c>
      <c r="L34" s="25">
        <f t="shared" si="4"/>
        <v>1218.8</v>
      </c>
      <c r="M34" s="25">
        <f t="shared" si="5"/>
        <v>1703.8718</v>
      </c>
      <c r="N34" s="25">
        <f t="shared" si="14"/>
        <v>139.79913029209058</v>
      </c>
      <c r="O34" s="25">
        <v>100.3</v>
      </c>
      <c r="P34" s="25">
        <v>49.5888</v>
      </c>
      <c r="Q34" s="25">
        <f t="shared" si="15"/>
        <v>49.44047856430708</v>
      </c>
      <c r="R34" s="25">
        <v>1650.5</v>
      </c>
      <c r="S34" s="25">
        <v>1438.822</v>
      </c>
      <c r="T34" s="25">
        <f t="shared" si="16"/>
        <v>87.17491669191153</v>
      </c>
      <c r="U34" s="25">
        <v>1118.5</v>
      </c>
      <c r="V34" s="25">
        <v>1654.283</v>
      </c>
      <c r="W34" s="25">
        <f t="shared" si="17"/>
        <v>147.90192221725525</v>
      </c>
      <c r="X34" s="25">
        <v>155</v>
      </c>
      <c r="Y34" s="25">
        <v>153.8</v>
      </c>
      <c r="Z34" s="25">
        <f t="shared" si="18"/>
        <v>99.22580645161291</v>
      </c>
      <c r="AA34" s="25">
        <v>0</v>
      </c>
      <c r="AB34" s="25">
        <v>0</v>
      </c>
      <c r="AC34" s="25" t="e">
        <f t="shared" si="19"/>
        <v>#DIV/0!</v>
      </c>
      <c r="AD34" s="25">
        <v>0</v>
      </c>
      <c r="AE34" s="25">
        <v>0</v>
      </c>
      <c r="AF34" s="25">
        <v>0</v>
      </c>
      <c r="AG34" s="25">
        <v>0</v>
      </c>
      <c r="AH34" s="25">
        <v>22356.7</v>
      </c>
      <c r="AI34" s="25">
        <v>22356.7</v>
      </c>
      <c r="AJ34" s="25">
        <v>195.7</v>
      </c>
      <c r="AK34" s="25">
        <v>195.7</v>
      </c>
      <c r="AL34" s="25">
        <v>0</v>
      </c>
      <c r="AM34" s="25">
        <v>0</v>
      </c>
      <c r="AN34" s="25">
        <v>0</v>
      </c>
      <c r="AO34" s="25">
        <v>0</v>
      </c>
      <c r="AP34" s="25">
        <f t="shared" si="6"/>
        <v>472.5</v>
      </c>
      <c r="AQ34" s="25">
        <f t="shared" si="7"/>
        <v>369.724</v>
      </c>
      <c r="AR34" s="25">
        <f t="shared" si="20"/>
        <v>78.24846560846561</v>
      </c>
      <c r="AS34" s="25">
        <v>472.5</v>
      </c>
      <c r="AT34" s="25">
        <v>40.024</v>
      </c>
      <c r="AU34" s="25">
        <v>0</v>
      </c>
      <c r="AV34" s="25">
        <v>329.7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15.212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f t="shared" si="8"/>
        <v>26049.2</v>
      </c>
      <c r="BS34" s="25">
        <f t="shared" si="9"/>
        <v>26233.829800000003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1884.4</v>
      </c>
      <c r="CE34" s="25">
        <v>0</v>
      </c>
      <c r="CF34" s="25">
        <v>0</v>
      </c>
      <c r="CG34" s="25">
        <f t="shared" si="10"/>
        <v>1884.4</v>
      </c>
      <c r="CH34" s="25">
        <f t="shared" si="11"/>
        <v>0</v>
      </c>
    </row>
    <row r="35" spans="1:86" ht="17.25">
      <c r="A35" s="22">
        <v>26</v>
      </c>
      <c r="B35" s="20">
        <v>67</v>
      </c>
      <c r="C35" s="29" t="s">
        <v>77</v>
      </c>
      <c r="D35" s="25">
        <v>504.96</v>
      </c>
      <c r="E35" s="25">
        <v>160.7132</v>
      </c>
      <c r="F35" s="25">
        <f t="shared" si="0"/>
        <v>7435.3</v>
      </c>
      <c r="G35" s="25">
        <f t="shared" si="1"/>
        <v>6735.338</v>
      </c>
      <c r="H35" s="25">
        <f t="shared" si="12"/>
        <v>90.58596156173927</v>
      </c>
      <c r="I35" s="25">
        <f t="shared" si="2"/>
        <v>3845</v>
      </c>
      <c r="J35" s="25">
        <f t="shared" si="3"/>
        <v>3145.038</v>
      </c>
      <c r="K35" s="25">
        <f t="shared" si="13"/>
        <v>81.7955266579974</v>
      </c>
      <c r="L35" s="25">
        <f t="shared" si="4"/>
        <v>130</v>
      </c>
      <c r="M35" s="25">
        <f t="shared" si="5"/>
        <v>95.41999999999999</v>
      </c>
      <c r="N35" s="25">
        <f t="shared" si="14"/>
        <v>73.39999999999999</v>
      </c>
      <c r="O35" s="25">
        <v>2.9</v>
      </c>
      <c r="P35" s="25">
        <v>0.07</v>
      </c>
      <c r="Q35" s="25">
        <f t="shared" si="15"/>
        <v>2.4137931034482762</v>
      </c>
      <c r="R35" s="25">
        <v>2400</v>
      </c>
      <c r="S35" s="25">
        <v>1317.65</v>
      </c>
      <c r="T35" s="25">
        <f t="shared" si="16"/>
        <v>54.90208333333334</v>
      </c>
      <c r="U35" s="25">
        <v>127.1</v>
      </c>
      <c r="V35" s="25">
        <v>95.35</v>
      </c>
      <c r="W35" s="25">
        <f t="shared" si="17"/>
        <v>75.01966955153424</v>
      </c>
      <c r="X35" s="25">
        <v>0</v>
      </c>
      <c r="Y35" s="25">
        <v>0</v>
      </c>
      <c r="Z35" s="25" t="e">
        <f t="shared" si="18"/>
        <v>#DIV/0!</v>
      </c>
      <c r="AA35" s="25">
        <v>0</v>
      </c>
      <c r="AB35" s="25">
        <v>0</v>
      </c>
      <c r="AC35" s="25" t="e">
        <f t="shared" si="19"/>
        <v>#DIV/0!</v>
      </c>
      <c r="AD35" s="25">
        <v>0</v>
      </c>
      <c r="AE35" s="25">
        <v>0</v>
      </c>
      <c r="AF35" s="25">
        <v>0</v>
      </c>
      <c r="AG35" s="25">
        <v>0</v>
      </c>
      <c r="AH35" s="25">
        <v>3500</v>
      </c>
      <c r="AI35" s="25">
        <v>3500</v>
      </c>
      <c r="AJ35" s="25">
        <v>90.3</v>
      </c>
      <c r="AK35" s="25">
        <v>90.3</v>
      </c>
      <c r="AL35" s="25">
        <v>0</v>
      </c>
      <c r="AM35" s="25">
        <v>0</v>
      </c>
      <c r="AN35" s="25">
        <v>0</v>
      </c>
      <c r="AO35" s="25">
        <v>0</v>
      </c>
      <c r="AP35" s="25">
        <f t="shared" si="6"/>
        <v>1315</v>
      </c>
      <c r="AQ35" s="25">
        <f t="shared" si="7"/>
        <v>1729.968</v>
      </c>
      <c r="AR35" s="25">
        <f t="shared" si="20"/>
        <v>131.5565019011407</v>
      </c>
      <c r="AS35" s="25">
        <v>1315</v>
      </c>
      <c r="AT35" s="25">
        <v>1713.068</v>
      </c>
      <c r="AU35" s="25">
        <v>0</v>
      </c>
      <c r="AV35" s="25">
        <v>12</v>
      </c>
      <c r="AW35" s="25">
        <v>0</v>
      </c>
      <c r="AX35" s="25">
        <v>0</v>
      </c>
      <c r="AY35" s="25">
        <v>0</v>
      </c>
      <c r="AZ35" s="25">
        <v>4.9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2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f t="shared" si="8"/>
        <v>7435.3</v>
      </c>
      <c r="BS35" s="25">
        <f t="shared" si="9"/>
        <v>6735.338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200</v>
      </c>
      <c r="CE35" s="25">
        <v>0</v>
      </c>
      <c r="CF35" s="25">
        <v>0</v>
      </c>
      <c r="CG35" s="25">
        <f t="shared" si="10"/>
        <v>200</v>
      </c>
      <c r="CH35" s="25">
        <f t="shared" si="11"/>
        <v>0</v>
      </c>
    </row>
    <row r="36" spans="1:86" ht="17.25">
      <c r="A36" s="22">
        <v>27</v>
      </c>
      <c r="B36" s="23">
        <v>6</v>
      </c>
      <c r="C36" s="29" t="s">
        <v>78</v>
      </c>
      <c r="D36" s="25">
        <v>0</v>
      </c>
      <c r="E36" s="25">
        <v>122.4595</v>
      </c>
      <c r="F36" s="25">
        <f t="shared" si="0"/>
        <v>6580.6</v>
      </c>
      <c r="G36" s="25">
        <f t="shared" si="1"/>
        <v>6305.169</v>
      </c>
      <c r="H36" s="25">
        <f t="shared" si="12"/>
        <v>95.81450019755037</v>
      </c>
      <c r="I36" s="25">
        <f t="shared" si="2"/>
        <v>3067.6</v>
      </c>
      <c r="J36" s="25">
        <f t="shared" si="3"/>
        <v>2792.169</v>
      </c>
      <c r="K36" s="25">
        <f t="shared" si="13"/>
        <v>91.0212869996088</v>
      </c>
      <c r="L36" s="25">
        <f t="shared" si="4"/>
        <v>46.6</v>
      </c>
      <c r="M36" s="25">
        <f t="shared" si="5"/>
        <v>40.551</v>
      </c>
      <c r="N36" s="25">
        <f t="shared" si="14"/>
        <v>87.01931330472104</v>
      </c>
      <c r="O36" s="25">
        <v>0</v>
      </c>
      <c r="P36" s="25">
        <v>0</v>
      </c>
      <c r="Q36" s="25" t="e">
        <f t="shared" si="15"/>
        <v>#DIV/0!</v>
      </c>
      <c r="R36" s="25">
        <v>790</v>
      </c>
      <c r="S36" s="25">
        <v>449.7</v>
      </c>
      <c r="T36" s="25">
        <f t="shared" si="16"/>
        <v>56.924050632911396</v>
      </c>
      <c r="U36" s="25">
        <v>46.6</v>
      </c>
      <c r="V36" s="25">
        <v>40.551</v>
      </c>
      <c r="W36" s="25">
        <f t="shared" si="17"/>
        <v>87.01931330472104</v>
      </c>
      <c r="X36" s="25">
        <v>0</v>
      </c>
      <c r="Y36" s="25">
        <v>0</v>
      </c>
      <c r="Z36" s="25" t="e">
        <f t="shared" si="18"/>
        <v>#DIV/0!</v>
      </c>
      <c r="AA36" s="25">
        <v>0</v>
      </c>
      <c r="AB36" s="25">
        <v>0</v>
      </c>
      <c r="AC36" s="25" t="e">
        <f t="shared" si="19"/>
        <v>#DIV/0!</v>
      </c>
      <c r="AD36" s="25">
        <v>0</v>
      </c>
      <c r="AE36" s="25">
        <v>0</v>
      </c>
      <c r="AF36" s="25">
        <v>0</v>
      </c>
      <c r="AG36" s="25">
        <v>0</v>
      </c>
      <c r="AH36" s="25">
        <v>3500</v>
      </c>
      <c r="AI36" s="25">
        <v>3500</v>
      </c>
      <c r="AJ36" s="25">
        <v>13</v>
      </c>
      <c r="AK36" s="25">
        <v>13</v>
      </c>
      <c r="AL36" s="25">
        <v>0</v>
      </c>
      <c r="AM36" s="25">
        <v>0</v>
      </c>
      <c r="AN36" s="25">
        <v>0</v>
      </c>
      <c r="AO36" s="25">
        <v>0</v>
      </c>
      <c r="AP36" s="25">
        <f t="shared" si="6"/>
        <v>2231</v>
      </c>
      <c r="AQ36" s="25">
        <f t="shared" si="7"/>
        <v>2301.918</v>
      </c>
      <c r="AR36" s="25">
        <f t="shared" si="20"/>
        <v>103.17875392200808</v>
      </c>
      <c r="AS36" s="25">
        <v>2231</v>
      </c>
      <c r="AT36" s="25">
        <v>2301.918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f t="shared" si="8"/>
        <v>6580.6</v>
      </c>
      <c r="BS36" s="25">
        <f t="shared" si="9"/>
        <v>6305.169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f t="shared" si="10"/>
        <v>0</v>
      </c>
      <c r="CH36" s="25">
        <f t="shared" si="11"/>
        <v>0</v>
      </c>
    </row>
    <row r="37" spans="1:86" ht="17.25">
      <c r="A37" s="22">
        <v>28</v>
      </c>
      <c r="B37" s="20">
        <v>63</v>
      </c>
      <c r="C37" s="29" t="s">
        <v>79</v>
      </c>
      <c r="D37" s="25">
        <v>280</v>
      </c>
      <c r="E37" s="25">
        <v>91.273</v>
      </c>
      <c r="F37" s="25">
        <f t="shared" si="0"/>
        <v>9825.3</v>
      </c>
      <c r="G37" s="25">
        <f t="shared" si="1"/>
        <v>9905.813</v>
      </c>
      <c r="H37" s="25">
        <f t="shared" si="12"/>
        <v>100.81944571667023</v>
      </c>
      <c r="I37" s="25">
        <f t="shared" si="2"/>
        <v>4052.3</v>
      </c>
      <c r="J37" s="25">
        <f t="shared" si="3"/>
        <v>4132.813</v>
      </c>
      <c r="K37" s="25">
        <f t="shared" si="13"/>
        <v>101.98684697579152</v>
      </c>
      <c r="L37" s="25">
        <f t="shared" si="4"/>
        <v>374</v>
      </c>
      <c r="M37" s="25">
        <f t="shared" si="5"/>
        <v>614.496</v>
      </c>
      <c r="N37" s="25">
        <f t="shared" si="14"/>
        <v>164.303743315508</v>
      </c>
      <c r="O37" s="25">
        <v>0</v>
      </c>
      <c r="P37" s="25">
        <v>1.014</v>
      </c>
      <c r="Q37" s="25" t="e">
        <f t="shared" si="15"/>
        <v>#DIV/0!</v>
      </c>
      <c r="R37" s="25">
        <v>2540.5</v>
      </c>
      <c r="S37" s="25">
        <v>2127.719</v>
      </c>
      <c r="T37" s="25">
        <f t="shared" si="16"/>
        <v>83.75197795709506</v>
      </c>
      <c r="U37" s="25">
        <v>374</v>
      </c>
      <c r="V37" s="25">
        <v>613.482</v>
      </c>
      <c r="W37" s="25">
        <f t="shared" si="17"/>
        <v>164.0326203208556</v>
      </c>
      <c r="X37" s="25">
        <v>30</v>
      </c>
      <c r="Y37" s="25">
        <v>0</v>
      </c>
      <c r="Z37" s="25">
        <f t="shared" si="18"/>
        <v>0</v>
      </c>
      <c r="AA37" s="25">
        <v>0</v>
      </c>
      <c r="AB37" s="25">
        <v>0</v>
      </c>
      <c r="AC37" s="25" t="e">
        <f t="shared" si="19"/>
        <v>#DIV/0!</v>
      </c>
      <c r="AD37" s="25">
        <v>0</v>
      </c>
      <c r="AE37" s="25">
        <v>0</v>
      </c>
      <c r="AF37" s="25">
        <v>0</v>
      </c>
      <c r="AG37" s="25">
        <v>0</v>
      </c>
      <c r="AH37" s="25">
        <v>5594.7</v>
      </c>
      <c r="AI37" s="25">
        <v>5594.7</v>
      </c>
      <c r="AJ37" s="25">
        <v>178.3</v>
      </c>
      <c r="AK37" s="25">
        <v>178.3</v>
      </c>
      <c r="AL37" s="25">
        <v>0</v>
      </c>
      <c r="AM37" s="25">
        <v>0</v>
      </c>
      <c r="AN37" s="25">
        <v>0</v>
      </c>
      <c r="AO37" s="25">
        <v>0</v>
      </c>
      <c r="AP37" s="25">
        <f t="shared" si="6"/>
        <v>1107.8</v>
      </c>
      <c r="AQ37" s="25">
        <f t="shared" si="7"/>
        <v>1390.598</v>
      </c>
      <c r="AR37" s="25">
        <f t="shared" si="20"/>
        <v>125.52789312150207</v>
      </c>
      <c r="AS37" s="25">
        <v>707.8</v>
      </c>
      <c r="AT37" s="25">
        <v>913.748</v>
      </c>
      <c r="AU37" s="25">
        <v>400</v>
      </c>
      <c r="AV37" s="25">
        <v>476.85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f t="shared" si="8"/>
        <v>9825.3</v>
      </c>
      <c r="BS37" s="25">
        <f t="shared" si="9"/>
        <v>9905.813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300</v>
      </c>
      <c r="CE37" s="25">
        <v>220</v>
      </c>
      <c r="CF37" s="25">
        <v>0</v>
      </c>
      <c r="CG37" s="25">
        <f t="shared" si="10"/>
        <v>300</v>
      </c>
      <c r="CH37" s="25">
        <f t="shared" si="11"/>
        <v>220</v>
      </c>
    </row>
    <row r="38" spans="1:86" ht="17.25">
      <c r="A38" s="22">
        <v>29</v>
      </c>
      <c r="B38" s="20">
        <v>25</v>
      </c>
      <c r="C38" s="29" t="s">
        <v>80</v>
      </c>
      <c r="D38" s="25">
        <v>352.059</v>
      </c>
      <c r="E38" s="25">
        <v>345.1272</v>
      </c>
      <c r="F38" s="25">
        <f t="shared" si="0"/>
        <v>6985.299999999999</v>
      </c>
      <c r="G38" s="25">
        <f t="shared" si="1"/>
        <v>6231.419</v>
      </c>
      <c r="H38" s="25">
        <f t="shared" si="12"/>
        <v>89.2076074041201</v>
      </c>
      <c r="I38" s="25">
        <f t="shared" si="2"/>
        <v>3224.3</v>
      </c>
      <c r="J38" s="25">
        <f t="shared" si="3"/>
        <v>2470.419</v>
      </c>
      <c r="K38" s="25">
        <f t="shared" si="13"/>
        <v>76.61876996557392</v>
      </c>
      <c r="L38" s="25">
        <f t="shared" si="4"/>
        <v>50</v>
      </c>
      <c r="M38" s="25">
        <f t="shared" si="5"/>
        <v>105.32700000000001</v>
      </c>
      <c r="N38" s="25">
        <f t="shared" si="14"/>
        <v>210.65400000000002</v>
      </c>
      <c r="O38" s="25">
        <v>0</v>
      </c>
      <c r="P38" s="25">
        <v>0.144</v>
      </c>
      <c r="Q38" s="25" t="e">
        <f t="shared" si="15"/>
        <v>#DIV/0!</v>
      </c>
      <c r="R38" s="25">
        <v>513.9</v>
      </c>
      <c r="S38" s="25">
        <v>444</v>
      </c>
      <c r="T38" s="25">
        <f t="shared" si="16"/>
        <v>86.39813193228255</v>
      </c>
      <c r="U38" s="25">
        <v>50</v>
      </c>
      <c r="V38" s="25">
        <v>105.183</v>
      </c>
      <c r="W38" s="25">
        <f t="shared" si="17"/>
        <v>210.366</v>
      </c>
      <c r="X38" s="25">
        <v>0</v>
      </c>
      <c r="Y38" s="25">
        <v>0</v>
      </c>
      <c r="Z38" s="25" t="e">
        <f t="shared" si="18"/>
        <v>#DIV/0!</v>
      </c>
      <c r="AA38" s="25">
        <v>0</v>
      </c>
      <c r="AB38" s="25">
        <v>0</v>
      </c>
      <c r="AC38" s="25" t="e">
        <f t="shared" si="19"/>
        <v>#DIV/0!</v>
      </c>
      <c r="AD38" s="25">
        <v>0</v>
      </c>
      <c r="AE38" s="25">
        <v>0</v>
      </c>
      <c r="AF38" s="25">
        <v>0</v>
      </c>
      <c r="AG38" s="25">
        <v>0</v>
      </c>
      <c r="AH38" s="25">
        <v>3500</v>
      </c>
      <c r="AI38" s="25">
        <v>3500</v>
      </c>
      <c r="AJ38" s="25">
        <v>261</v>
      </c>
      <c r="AK38" s="25">
        <v>261</v>
      </c>
      <c r="AL38" s="25">
        <v>0</v>
      </c>
      <c r="AM38" s="25">
        <v>0</v>
      </c>
      <c r="AN38" s="25">
        <v>0</v>
      </c>
      <c r="AO38" s="25">
        <v>0</v>
      </c>
      <c r="AP38" s="25">
        <f t="shared" si="6"/>
        <v>2660.4</v>
      </c>
      <c r="AQ38" s="25">
        <f t="shared" si="7"/>
        <v>1921.092</v>
      </c>
      <c r="AR38" s="25">
        <f t="shared" si="20"/>
        <v>72.2106450157871</v>
      </c>
      <c r="AS38" s="25">
        <v>2179</v>
      </c>
      <c r="AT38" s="25">
        <v>1430.092</v>
      </c>
      <c r="AU38" s="25">
        <v>181.4</v>
      </c>
      <c r="AV38" s="25">
        <v>162.8</v>
      </c>
      <c r="AW38" s="25">
        <v>0</v>
      </c>
      <c r="AX38" s="25">
        <v>0</v>
      </c>
      <c r="AY38" s="25">
        <v>300</v>
      </c>
      <c r="AZ38" s="25">
        <v>328.2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f t="shared" si="8"/>
        <v>6985.299999999999</v>
      </c>
      <c r="BS38" s="25">
        <f t="shared" si="9"/>
        <v>6231.419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f t="shared" si="10"/>
        <v>0</v>
      </c>
      <c r="CH38" s="25">
        <f t="shared" si="11"/>
        <v>0</v>
      </c>
    </row>
    <row r="39" spans="1:86" ht="17.25">
      <c r="A39" s="22">
        <v>30</v>
      </c>
      <c r="B39" s="20">
        <v>21</v>
      </c>
      <c r="C39" s="29" t="s">
        <v>81</v>
      </c>
      <c r="D39" s="25">
        <v>0</v>
      </c>
      <c r="E39" s="25">
        <v>81.265</v>
      </c>
      <c r="F39" s="25">
        <f t="shared" si="0"/>
        <v>5587.5</v>
      </c>
      <c r="G39" s="25">
        <f t="shared" si="1"/>
        <v>5452.8730000000005</v>
      </c>
      <c r="H39" s="25">
        <f t="shared" si="12"/>
        <v>97.5905682326622</v>
      </c>
      <c r="I39" s="25">
        <f t="shared" si="2"/>
        <v>2007</v>
      </c>
      <c r="J39" s="25">
        <f t="shared" si="3"/>
        <v>1872.373</v>
      </c>
      <c r="K39" s="25">
        <f t="shared" si="13"/>
        <v>93.29212755356254</v>
      </c>
      <c r="L39" s="25">
        <f t="shared" si="4"/>
        <v>49.4</v>
      </c>
      <c r="M39" s="25">
        <f t="shared" si="5"/>
        <v>66.783</v>
      </c>
      <c r="N39" s="25">
        <f t="shared" si="14"/>
        <v>135.18825910931173</v>
      </c>
      <c r="O39" s="25">
        <v>0</v>
      </c>
      <c r="P39" s="25">
        <v>0</v>
      </c>
      <c r="Q39" s="25" t="e">
        <f t="shared" si="15"/>
        <v>#DIV/0!</v>
      </c>
      <c r="R39" s="25">
        <v>253.7</v>
      </c>
      <c r="S39" s="25">
        <v>254.18</v>
      </c>
      <c r="T39" s="25">
        <f t="shared" si="16"/>
        <v>100.18919984233348</v>
      </c>
      <c r="U39" s="25">
        <v>49.4</v>
      </c>
      <c r="V39" s="25">
        <v>66.783</v>
      </c>
      <c r="W39" s="25">
        <f t="shared" si="17"/>
        <v>135.18825910931173</v>
      </c>
      <c r="X39" s="25">
        <v>0</v>
      </c>
      <c r="Y39" s="25">
        <v>0</v>
      </c>
      <c r="Z39" s="25" t="e">
        <f t="shared" si="18"/>
        <v>#DIV/0!</v>
      </c>
      <c r="AA39" s="25">
        <v>0</v>
      </c>
      <c r="AB39" s="25">
        <v>0</v>
      </c>
      <c r="AC39" s="25" t="e">
        <f t="shared" si="19"/>
        <v>#DIV/0!</v>
      </c>
      <c r="AD39" s="25">
        <v>0</v>
      </c>
      <c r="AE39" s="25">
        <v>0</v>
      </c>
      <c r="AF39" s="25">
        <v>0</v>
      </c>
      <c r="AG39" s="25">
        <v>0</v>
      </c>
      <c r="AH39" s="25">
        <v>3500</v>
      </c>
      <c r="AI39" s="25">
        <v>3500</v>
      </c>
      <c r="AJ39" s="25">
        <v>80.5</v>
      </c>
      <c r="AK39" s="25">
        <v>80.5</v>
      </c>
      <c r="AL39" s="25">
        <v>0</v>
      </c>
      <c r="AM39" s="25">
        <v>0</v>
      </c>
      <c r="AN39" s="25">
        <v>0</v>
      </c>
      <c r="AO39" s="25">
        <v>0</v>
      </c>
      <c r="AP39" s="25">
        <f t="shared" si="6"/>
        <v>1653.9</v>
      </c>
      <c r="AQ39" s="25">
        <f t="shared" si="7"/>
        <v>1501.41</v>
      </c>
      <c r="AR39" s="25">
        <f t="shared" si="20"/>
        <v>90.77997460547796</v>
      </c>
      <c r="AS39" s="25">
        <v>1653.9</v>
      </c>
      <c r="AT39" s="25">
        <v>1501.41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50</v>
      </c>
      <c r="BP39" s="25">
        <v>50</v>
      </c>
      <c r="BQ39" s="25">
        <v>0</v>
      </c>
      <c r="BR39" s="25">
        <f t="shared" si="8"/>
        <v>5587.5</v>
      </c>
      <c r="BS39" s="25">
        <f t="shared" si="9"/>
        <v>5452.8730000000005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0</v>
      </c>
      <c r="CD39" s="25">
        <v>0</v>
      </c>
      <c r="CE39" s="25">
        <v>0</v>
      </c>
      <c r="CF39" s="25">
        <v>0</v>
      </c>
      <c r="CG39" s="25">
        <f t="shared" si="10"/>
        <v>0</v>
      </c>
      <c r="CH39" s="25">
        <f t="shared" si="11"/>
        <v>0</v>
      </c>
    </row>
    <row r="40" spans="1:86" ht="17.25">
      <c r="A40" s="22">
        <v>31</v>
      </c>
      <c r="B40" s="20">
        <v>22</v>
      </c>
      <c r="C40" s="29" t="s">
        <v>82</v>
      </c>
      <c r="D40" s="25">
        <v>0</v>
      </c>
      <c r="E40" s="25">
        <v>0.3008</v>
      </c>
      <c r="F40" s="25">
        <f t="shared" si="0"/>
        <v>20882.2</v>
      </c>
      <c r="G40" s="25">
        <f t="shared" si="1"/>
        <v>20240.524800000003</v>
      </c>
      <c r="H40" s="25">
        <f t="shared" si="12"/>
        <v>96.92716667784048</v>
      </c>
      <c r="I40" s="25">
        <f t="shared" si="2"/>
        <v>5765.1</v>
      </c>
      <c r="J40" s="25">
        <f t="shared" si="3"/>
        <v>6166.6328</v>
      </c>
      <c r="K40" s="25">
        <f t="shared" si="13"/>
        <v>106.96488872699518</v>
      </c>
      <c r="L40" s="25">
        <f t="shared" si="4"/>
        <v>350</v>
      </c>
      <c r="M40" s="25">
        <f t="shared" si="5"/>
        <v>349.318</v>
      </c>
      <c r="N40" s="25">
        <f t="shared" si="14"/>
        <v>99.80514285714285</v>
      </c>
      <c r="O40" s="25">
        <v>0</v>
      </c>
      <c r="P40" s="25">
        <v>0.068</v>
      </c>
      <c r="Q40" s="25" t="e">
        <f t="shared" si="15"/>
        <v>#DIV/0!</v>
      </c>
      <c r="R40" s="25">
        <v>3865.1</v>
      </c>
      <c r="S40" s="25">
        <v>4286.0948</v>
      </c>
      <c r="T40" s="25">
        <f t="shared" si="16"/>
        <v>110.89220977465007</v>
      </c>
      <c r="U40" s="25">
        <v>350</v>
      </c>
      <c r="V40" s="25">
        <v>349.25</v>
      </c>
      <c r="W40" s="25">
        <f t="shared" si="17"/>
        <v>99.78571428571429</v>
      </c>
      <c r="X40" s="25">
        <v>150</v>
      </c>
      <c r="Y40" s="25">
        <v>257</v>
      </c>
      <c r="Z40" s="25">
        <f t="shared" si="18"/>
        <v>171.33333333333334</v>
      </c>
      <c r="AA40" s="25">
        <v>0</v>
      </c>
      <c r="AB40" s="25">
        <v>0</v>
      </c>
      <c r="AC40" s="25" t="e">
        <f t="shared" si="19"/>
        <v>#DIV/0!</v>
      </c>
      <c r="AD40" s="25">
        <v>0</v>
      </c>
      <c r="AE40" s="25">
        <v>0</v>
      </c>
      <c r="AF40" s="25">
        <v>0</v>
      </c>
      <c r="AG40" s="25">
        <v>0</v>
      </c>
      <c r="AH40" s="25">
        <v>14713.9</v>
      </c>
      <c r="AI40" s="25">
        <v>14713.9</v>
      </c>
      <c r="AJ40" s="25">
        <v>403.2</v>
      </c>
      <c r="AK40" s="25">
        <v>403.2</v>
      </c>
      <c r="AL40" s="25">
        <v>0</v>
      </c>
      <c r="AM40" s="25">
        <v>0</v>
      </c>
      <c r="AN40" s="25">
        <v>0</v>
      </c>
      <c r="AO40" s="25">
        <v>0</v>
      </c>
      <c r="AP40" s="25">
        <f t="shared" si="6"/>
        <v>1400</v>
      </c>
      <c r="AQ40" s="25">
        <f t="shared" si="7"/>
        <v>1274.22</v>
      </c>
      <c r="AR40" s="25">
        <f t="shared" si="20"/>
        <v>91.0157142857143</v>
      </c>
      <c r="AS40" s="25">
        <v>1400</v>
      </c>
      <c r="AT40" s="25">
        <v>1274.22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-1043.208</v>
      </c>
      <c r="BR40" s="25">
        <f t="shared" si="8"/>
        <v>20882.2</v>
      </c>
      <c r="BS40" s="25">
        <f t="shared" si="9"/>
        <v>20240.524800000003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500</v>
      </c>
      <c r="CE40" s="25">
        <v>180</v>
      </c>
      <c r="CF40" s="25">
        <v>0</v>
      </c>
      <c r="CG40" s="25">
        <f t="shared" si="10"/>
        <v>500</v>
      </c>
      <c r="CH40" s="25">
        <f t="shared" si="11"/>
        <v>180</v>
      </c>
    </row>
    <row r="41" spans="1:86" ht="17.25">
      <c r="A41" s="22">
        <v>32</v>
      </c>
      <c r="B41" s="20">
        <v>57</v>
      </c>
      <c r="C41" s="29" t="s">
        <v>83</v>
      </c>
      <c r="D41" s="25">
        <v>0</v>
      </c>
      <c r="E41" s="25">
        <v>107.5188</v>
      </c>
      <c r="F41" s="25">
        <f t="shared" si="0"/>
        <v>10020.400000000001</v>
      </c>
      <c r="G41" s="25">
        <f t="shared" si="1"/>
        <v>8054.351000000001</v>
      </c>
      <c r="H41" s="25">
        <f t="shared" si="12"/>
        <v>80.37953574707596</v>
      </c>
      <c r="I41" s="25">
        <f t="shared" si="2"/>
        <v>6295.1</v>
      </c>
      <c r="J41" s="25">
        <f t="shared" si="3"/>
        <v>4329.0509999999995</v>
      </c>
      <c r="K41" s="25">
        <f t="shared" si="13"/>
        <v>68.76858191291639</v>
      </c>
      <c r="L41" s="25">
        <f t="shared" si="4"/>
        <v>32.4</v>
      </c>
      <c r="M41" s="25">
        <f t="shared" si="5"/>
        <v>57.781</v>
      </c>
      <c r="N41" s="25">
        <f t="shared" si="14"/>
        <v>178.33641975308643</v>
      </c>
      <c r="O41" s="25">
        <v>0</v>
      </c>
      <c r="P41" s="25">
        <v>0.052</v>
      </c>
      <c r="Q41" s="25" t="e">
        <f t="shared" si="15"/>
        <v>#DIV/0!</v>
      </c>
      <c r="R41" s="25">
        <v>3311.7</v>
      </c>
      <c r="S41" s="25">
        <v>2088.2</v>
      </c>
      <c r="T41" s="25">
        <f t="shared" si="16"/>
        <v>63.0552284325271</v>
      </c>
      <c r="U41" s="25">
        <v>32.4</v>
      </c>
      <c r="V41" s="25">
        <v>57.729</v>
      </c>
      <c r="W41" s="25">
        <f t="shared" si="17"/>
        <v>178.17592592592592</v>
      </c>
      <c r="X41" s="25">
        <v>0</v>
      </c>
      <c r="Y41" s="25">
        <v>0</v>
      </c>
      <c r="Z41" s="25" t="e">
        <f t="shared" si="18"/>
        <v>#DIV/0!</v>
      </c>
      <c r="AA41" s="25">
        <v>0</v>
      </c>
      <c r="AB41" s="25">
        <v>0</v>
      </c>
      <c r="AC41" s="25" t="e">
        <f t="shared" si="19"/>
        <v>#DIV/0!</v>
      </c>
      <c r="AD41" s="25">
        <v>0</v>
      </c>
      <c r="AE41" s="25">
        <v>0</v>
      </c>
      <c r="AF41" s="25">
        <v>0</v>
      </c>
      <c r="AG41" s="25">
        <v>0</v>
      </c>
      <c r="AH41" s="25">
        <v>3500</v>
      </c>
      <c r="AI41" s="25">
        <v>3500</v>
      </c>
      <c r="AJ41" s="25">
        <v>225.3</v>
      </c>
      <c r="AK41" s="25">
        <v>225.3</v>
      </c>
      <c r="AL41" s="25">
        <v>0</v>
      </c>
      <c r="AM41" s="25">
        <v>0</v>
      </c>
      <c r="AN41" s="25">
        <v>0</v>
      </c>
      <c r="AO41" s="25">
        <v>0</v>
      </c>
      <c r="AP41" s="25">
        <f t="shared" si="6"/>
        <v>2951</v>
      </c>
      <c r="AQ41" s="25">
        <f t="shared" si="7"/>
        <v>2183.07</v>
      </c>
      <c r="AR41" s="25">
        <f t="shared" si="20"/>
        <v>73.97729583192138</v>
      </c>
      <c r="AS41" s="25">
        <v>2823</v>
      </c>
      <c r="AT41" s="25">
        <v>2183.07</v>
      </c>
      <c r="AU41" s="25">
        <v>128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f t="shared" si="8"/>
        <v>10020.400000000001</v>
      </c>
      <c r="BS41" s="25">
        <f t="shared" si="9"/>
        <v>8054.351000000001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500</v>
      </c>
      <c r="CE41" s="25">
        <v>0</v>
      </c>
      <c r="CF41" s="25">
        <v>0</v>
      </c>
      <c r="CG41" s="25">
        <f t="shared" si="10"/>
        <v>500</v>
      </c>
      <c r="CH41" s="25">
        <f t="shared" si="11"/>
        <v>0</v>
      </c>
    </row>
    <row r="42" spans="1:86" ht="17.25">
      <c r="A42" s="22">
        <v>33</v>
      </c>
      <c r="B42" s="20">
        <v>64</v>
      </c>
      <c r="C42" s="29" t="s">
        <v>84</v>
      </c>
      <c r="D42" s="25">
        <v>91.0362</v>
      </c>
      <c r="E42" s="25">
        <v>2.3787</v>
      </c>
      <c r="F42" s="25">
        <f aca="true" t="shared" si="21" ref="F42:F73">BR42+CG42-CD42</f>
        <v>59584.600000000006</v>
      </c>
      <c r="G42" s="25">
        <f aca="true" t="shared" si="22" ref="G42:G73">BS42+CH42-CE42</f>
        <v>59106.72890000001</v>
      </c>
      <c r="H42" s="25">
        <f t="shared" si="12"/>
        <v>99.19799562303012</v>
      </c>
      <c r="I42" s="25">
        <f aca="true" t="shared" si="23" ref="I42:I73">O42+R42+U42+X42+AA42+AD42+AN42+AS42+AU42+AW42+AY42+BA42+BE42+BG42+BI42+BK42+BO42</f>
        <v>21514.8</v>
      </c>
      <c r="J42" s="25">
        <f aca="true" t="shared" si="24" ref="J42:J73">P42+S42+V42+Y42+AB42+AE42+AO42+AT42+AV42+AX42+AZ42+BB42+BF42+BH42+BJ42+BL42+BP42</f>
        <v>21182.8079</v>
      </c>
      <c r="K42" s="25">
        <f t="shared" si="13"/>
        <v>98.45691291576031</v>
      </c>
      <c r="L42" s="25">
        <f aca="true" t="shared" si="25" ref="L42:L73">O42+U42</f>
        <v>1908.9</v>
      </c>
      <c r="M42" s="25">
        <f aca="true" t="shared" si="26" ref="M42:M73">P42+V42</f>
        <v>3812.8540000000003</v>
      </c>
      <c r="N42" s="25">
        <f t="shared" si="14"/>
        <v>199.74089789931375</v>
      </c>
      <c r="O42" s="25">
        <v>187.4</v>
      </c>
      <c r="P42" s="25">
        <v>61.934</v>
      </c>
      <c r="Q42" s="25">
        <f t="shared" si="15"/>
        <v>33.04909284951974</v>
      </c>
      <c r="R42" s="25">
        <v>14355.9</v>
      </c>
      <c r="S42" s="25">
        <v>13806.2139</v>
      </c>
      <c r="T42" s="25">
        <f t="shared" si="16"/>
        <v>96.17100913213383</v>
      </c>
      <c r="U42" s="25">
        <v>1721.5</v>
      </c>
      <c r="V42" s="25">
        <v>3750.92</v>
      </c>
      <c r="W42" s="25">
        <f t="shared" si="17"/>
        <v>217.8867266918385</v>
      </c>
      <c r="X42" s="25">
        <v>600</v>
      </c>
      <c r="Y42" s="25">
        <v>358.65</v>
      </c>
      <c r="Z42" s="25">
        <f t="shared" si="18"/>
        <v>59.775</v>
      </c>
      <c r="AA42" s="25">
        <v>0</v>
      </c>
      <c r="AB42" s="25">
        <v>0</v>
      </c>
      <c r="AC42" s="25" t="e">
        <f t="shared" si="19"/>
        <v>#DIV/0!</v>
      </c>
      <c r="AD42" s="25">
        <v>0</v>
      </c>
      <c r="AE42" s="25">
        <v>0</v>
      </c>
      <c r="AF42" s="25">
        <v>0</v>
      </c>
      <c r="AG42" s="25">
        <v>0</v>
      </c>
      <c r="AH42" s="25">
        <v>37473.5</v>
      </c>
      <c r="AI42" s="25">
        <v>37473.5</v>
      </c>
      <c r="AJ42" s="25">
        <v>596.3</v>
      </c>
      <c r="AK42" s="25">
        <v>596.3</v>
      </c>
      <c r="AL42" s="25">
        <v>0</v>
      </c>
      <c r="AM42" s="25">
        <v>0</v>
      </c>
      <c r="AN42" s="25">
        <v>0</v>
      </c>
      <c r="AO42" s="25">
        <v>0</v>
      </c>
      <c r="AP42" s="25">
        <f aca="true" t="shared" si="27" ref="AP42:AP73">AS42+AU42+AW42+AY42</f>
        <v>4650</v>
      </c>
      <c r="AQ42" s="25">
        <f aca="true" t="shared" si="28" ref="AQ42:AQ73">AT42+AV42+AX42+AZ42</f>
        <v>3143.49</v>
      </c>
      <c r="AR42" s="25">
        <f t="shared" si="20"/>
        <v>67.60193548387096</v>
      </c>
      <c r="AS42" s="25">
        <v>4650</v>
      </c>
      <c r="AT42" s="25">
        <v>3143.49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11.8</v>
      </c>
      <c r="BI42" s="25">
        <v>0</v>
      </c>
      <c r="BJ42" s="25">
        <v>0</v>
      </c>
      <c r="BK42" s="25">
        <v>0</v>
      </c>
      <c r="BL42" s="25">
        <v>49.8</v>
      </c>
      <c r="BM42" s="25">
        <v>0</v>
      </c>
      <c r="BN42" s="25">
        <v>0</v>
      </c>
      <c r="BO42" s="25">
        <v>0</v>
      </c>
      <c r="BP42" s="25">
        <v>0</v>
      </c>
      <c r="BQ42" s="25">
        <v>-145.879</v>
      </c>
      <c r="BR42" s="25">
        <f aca="true" t="shared" si="29" ref="BR42:BR73">O42+R42+U42+X42+AA42+AD42+AF42+AH42+AJ42+AL42+AN42+AS42+AU42+AW42+AY42+BA42+BC42+BE42+BG42+BI42+BK42+BM42+BO42</f>
        <v>59584.600000000006</v>
      </c>
      <c r="BS42" s="25">
        <f aca="true" t="shared" si="30" ref="BS42:BS73">P42+S42+V42+Y42+AB42+AE42+AG42+AI42+AK42+AM42+AO42+AT42+AV42+AX42+AZ42+BB42+BD42+BF42+BH42+BJ42+BL42+BN42+BP42+BQ42</f>
        <v>59106.72890000001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2771</v>
      </c>
      <c r="CE42" s="25">
        <v>2770.154</v>
      </c>
      <c r="CF42" s="25">
        <v>0</v>
      </c>
      <c r="CG42" s="25">
        <f aca="true" t="shared" si="31" ref="CG42:CG73">BT42+BV42+BX42+BZ42+CB42+CD42</f>
        <v>2771</v>
      </c>
      <c r="CH42" s="25">
        <f aca="true" t="shared" si="32" ref="CH42:CH73">BU42+BW42+BY42+CA42+CC42+CE42+CF42</f>
        <v>2770.154</v>
      </c>
    </row>
    <row r="43" spans="1:86" ht="17.25">
      <c r="A43" s="22">
        <v>34</v>
      </c>
      <c r="B43" s="23">
        <v>8</v>
      </c>
      <c r="C43" s="29" t="s">
        <v>85</v>
      </c>
      <c r="D43" s="25">
        <v>0</v>
      </c>
      <c r="E43" s="25">
        <v>0</v>
      </c>
      <c r="F43" s="25">
        <f t="shared" si="21"/>
        <v>73705.59999999999</v>
      </c>
      <c r="G43" s="25">
        <f t="shared" si="22"/>
        <v>73491.19499999999</v>
      </c>
      <c r="H43" s="25">
        <f t="shared" si="12"/>
        <v>99.70910622802067</v>
      </c>
      <c r="I43" s="25">
        <f t="shared" si="23"/>
        <v>8679.1</v>
      </c>
      <c r="J43" s="25">
        <f t="shared" si="24"/>
        <v>8464.695</v>
      </c>
      <c r="K43" s="25">
        <f t="shared" si="13"/>
        <v>97.52964017006371</v>
      </c>
      <c r="L43" s="25">
        <f t="shared" si="25"/>
        <v>1427.8</v>
      </c>
      <c r="M43" s="25">
        <f t="shared" si="26"/>
        <v>3005.649</v>
      </c>
      <c r="N43" s="25">
        <f t="shared" si="14"/>
        <v>210.50910491665496</v>
      </c>
      <c r="O43" s="25">
        <v>27.8</v>
      </c>
      <c r="P43" s="25">
        <v>18.354</v>
      </c>
      <c r="Q43" s="25">
        <f t="shared" si="15"/>
        <v>66.02158273381295</v>
      </c>
      <c r="R43" s="25">
        <v>4700</v>
      </c>
      <c r="S43" s="25">
        <v>1918.56</v>
      </c>
      <c r="T43" s="25">
        <f t="shared" si="16"/>
        <v>40.82042553191489</v>
      </c>
      <c r="U43" s="25">
        <v>1400</v>
      </c>
      <c r="V43" s="25">
        <v>2987.295</v>
      </c>
      <c r="W43" s="25">
        <f t="shared" si="17"/>
        <v>213.3782142857143</v>
      </c>
      <c r="X43" s="25">
        <v>245</v>
      </c>
      <c r="Y43" s="25">
        <v>89.4</v>
      </c>
      <c r="Z43" s="25">
        <f t="shared" si="18"/>
        <v>36.48979591836735</v>
      </c>
      <c r="AA43" s="25">
        <v>0</v>
      </c>
      <c r="AB43" s="25">
        <v>0</v>
      </c>
      <c r="AC43" s="25" t="e">
        <f t="shared" si="19"/>
        <v>#DIV/0!</v>
      </c>
      <c r="AD43" s="25">
        <v>0</v>
      </c>
      <c r="AE43" s="25">
        <v>0</v>
      </c>
      <c r="AF43" s="25">
        <v>0</v>
      </c>
      <c r="AG43" s="25">
        <v>0</v>
      </c>
      <c r="AH43" s="25">
        <v>63761.6</v>
      </c>
      <c r="AI43" s="25">
        <v>63761.6</v>
      </c>
      <c r="AJ43" s="25">
        <v>1264.9</v>
      </c>
      <c r="AK43" s="25">
        <v>1264.9</v>
      </c>
      <c r="AL43" s="25">
        <v>0</v>
      </c>
      <c r="AM43" s="25">
        <v>0</v>
      </c>
      <c r="AN43" s="25">
        <v>0</v>
      </c>
      <c r="AO43" s="25">
        <v>0</v>
      </c>
      <c r="AP43" s="25">
        <f t="shared" si="27"/>
        <v>2306.3</v>
      </c>
      <c r="AQ43" s="25">
        <f t="shared" si="28"/>
        <v>2747.336</v>
      </c>
      <c r="AR43" s="25">
        <f t="shared" si="20"/>
        <v>119.12309760222</v>
      </c>
      <c r="AS43" s="25">
        <v>2306.3</v>
      </c>
      <c r="AT43" s="25">
        <v>555.976</v>
      </c>
      <c r="AU43" s="25">
        <v>0</v>
      </c>
      <c r="AV43" s="25">
        <v>1833.86</v>
      </c>
      <c r="AW43" s="25">
        <v>0</v>
      </c>
      <c r="AX43" s="25">
        <v>0</v>
      </c>
      <c r="AY43" s="25">
        <v>0</v>
      </c>
      <c r="AZ43" s="25">
        <v>357.5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703.75</v>
      </c>
      <c r="BQ43" s="25">
        <v>0</v>
      </c>
      <c r="BR43" s="25">
        <f t="shared" si="29"/>
        <v>73705.59999999999</v>
      </c>
      <c r="BS43" s="25">
        <f t="shared" si="30"/>
        <v>73491.19499999999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f t="shared" si="31"/>
        <v>0</v>
      </c>
      <c r="CH43" s="25">
        <f t="shared" si="32"/>
        <v>0</v>
      </c>
    </row>
    <row r="44" spans="1:86" ht="17.25">
      <c r="A44" s="22">
        <v>35</v>
      </c>
      <c r="B44" s="20">
        <v>88</v>
      </c>
      <c r="C44" s="29" t="s">
        <v>86</v>
      </c>
      <c r="D44" s="25">
        <v>1.5318</v>
      </c>
      <c r="E44" s="25">
        <v>171.7383</v>
      </c>
      <c r="F44" s="25">
        <f t="shared" si="21"/>
        <v>9333.2</v>
      </c>
      <c r="G44" s="25">
        <f t="shared" si="22"/>
        <v>9488.912</v>
      </c>
      <c r="H44" s="25">
        <f t="shared" si="12"/>
        <v>101.66836669095272</v>
      </c>
      <c r="I44" s="25">
        <f t="shared" si="23"/>
        <v>1752</v>
      </c>
      <c r="J44" s="25">
        <f t="shared" si="24"/>
        <v>1908.212</v>
      </c>
      <c r="K44" s="25">
        <f t="shared" si="13"/>
        <v>108.9162100456621</v>
      </c>
      <c r="L44" s="25">
        <f t="shared" si="25"/>
        <v>140</v>
      </c>
      <c r="M44" s="25">
        <f t="shared" si="26"/>
        <v>295.387</v>
      </c>
      <c r="N44" s="25">
        <f t="shared" si="14"/>
        <v>210.99071428571426</v>
      </c>
      <c r="O44" s="25">
        <v>0</v>
      </c>
      <c r="P44" s="25">
        <v>0.076</v>
      </c>
      <c r="Q44" s="25" t="e">
        <f t="shared" si="15"/>
        <v>#DIV/0!</v>
      </c>
      <c r="R44" s="25">
        <v>560</v>
      </c>
      <c r="S44" s="25">
        <v>560.951</v>
      </c>
      <c r="T44" s="25">
        <f t="shared" si="16"/>
        <v>100.16982142857142</v>
      </c>
      <c r="U44" s="25">
        <v>140</v>
      </c>
      <c r="V44" s="25">
        <v>295.311</v>
      </c>
      <c r="W44" s="25">
        <f t="shared" si="17"/>
        <v>210.93642857142854</v>
      </c>
      <c r="X44" s="25">
        <v>0</v>
      </c>
      <c r="Y44" s="25">
        <v>0</v>
      </c>
      <c r="Z44" s="25" t="e">
        <f t="shared" si="18"/>
        <v>#DIV/0!</v>
      </c>
      <c r="AA44" s="25">
        <v>0</v>
      </c>
      <c r="AB44" s="25">
        <v>0</v>
      </c>
      <c r="AC44" s="25" t="e">
        <f t="shared" si="19"/>
        <v>#DIV/0!</v>
      </c>
      <c r="AD44" s="25">
        <v>0</v>
      </c>
      <c r="AE44" s="25">
        <v>0</v>
      </c>
      <c r="AF44" s="25">
        <v>0</v>
      </c>
      <c r="AG44" s="25">
        <v>0</v>
      </c>
      <c r="AH44" s="25">
        <v>7581.2</v>
      </c>
      <c r="AI44" s="25">
        <v>7580.7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f t="shared" si="27"/>
        <v>1052</v>
      </c>
      <c r="AQ44" s="25">
        <f t="shared" si="28"/>
        <v>1051.874</v>
      </c>
      <c r="AR44" s="25">
        <f t="shared" si="20"/>
        <v>99.98802281368822</v>
      </c>
      <c r="AS44" s="25">
        <v>1052</v>
      </c>
      <c r="AT44" s="25">
        <v>432.274</v>
      </c>
      <c r="AU44" s="25">
        <v>0</v>
      </c>
      <c r="AV44" s="25">
        <v>619.6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f t="shared" si="29"/>
        <v>9333.2</v>
      </c>
      <c r="BS44" s="25">
        <f t="shared" si="30"/>
        <v>9488.912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689</v>
      </c>
      <c r="CE44" s="25">
        <v>689</v>
      </c>
      <c r="CF44" s="25">
        <v>0</v>
      </c>
      <c r="CG44" s="25">
        <f t="shared" si="31"/>
        <v>689</v>
      </c>
      <c r="CH44" s="25">
        <f t="shared" si="32"/>
        <v>689</v>
      </c>
    </row>
    <row r="45" spans="1:86" ht="17.25">
      <c r="A45" s="22">
        <v>36</v>
      </c>
      <c r="B45" s="20">
        <v>50</v>
      </c>
      <c r="C45" s="29" t="s">
        <v>87</v>
      </c>
      <c r="D45" s="25">
        <v>1037.732</v>
      </c>
      <c r="E45" s="25">
        <v>1168.3697</v>
      </c>
      <c r="F45" s="25">
        <f t="shared" si="21"/>
        <v>45185.200000000004</v>
      </c>
      <c r="G45" s="25">
        <f t="shared" si="22"/>
        <v>47135.100000000006</v>
      </c>
      <c r="H45" s="25">
        <f t="shared" si="12"/>
        <v>104.31535104414719</v>
      </c>
      <c r="I45" s="25">
        <f t="shared" si="23"/>
        <v>6243.9</v>
      </c>
      <c r="J45" s="25">
        <f t="shared" si="24"/>
        <v>8193.800000000001</v>
      </c>
      <c r="K45" s="25">
        <f t="shared" si="13"/>
        <v>131.22887938628102</v>
      </c>
      <c r="L45" s="25">
        <f t="shared" si="25"/>
        <v>1425.8999999999999</v>
      </c>
      <c r="M45" s="25">
        <f t="shared" si="26"/>
        <v>1629.5520000000001</v>
      </c>
      <c r="N45" s="25">
        <f t="shared" si="14"/>
        <v>114.28234799074271</v>
      </c>
      <c r="O45" s="25">
        <v>52.6</v>
      </c>
      <c r="P45" s="25">
        <v>0.334</v>
      </c>
      <c r="Q45" s="25">
        <f t="shared" si="15"/>
        <v>0.634980988593156</v>
      </c>
      <c r="R45" s="25">
        <v>2332</v>
      </c>
      <c r="S45" s="25">
        <v>3882.994</v>
      </c>
      <c r="T45" s="25">
        <f t="shared" si="16"/>
        <v>166.50917667238423</v>
      </c>
      <c r="U45" s="25">
        <v>1373.3</v>
      </c>
      <c r="V45" s="25">
        <v>1629.218</v>
      </c>
      <c r="W45" s="25">
        <f t="shared" si="17"/>
        <v>118.63525813733344</v>
      </c>
      <c r="X45" s="25">
        <v>570</v>
      </c>
      <c r="Y45" s="25">
        <v>627.774</v>
      </c>
      <c r="Z45" s="25">
        <f t="shared" si="18"/>
        <v>110.13578947368421</v>
      </c>
      <c r="AA45" s="25">
        <v>0</v>
      </c>
      <c r="AB45" s="25">
        <v>0</v>
      </c>
      <c r="AC45" s="25" t="e">
        <f t="shared" si="19"/>
        <v>#DIV/0!</v>
      </c>
      <c r="AD45" s="25">
        <v>0</v>
      </c>
      <c r="AE45" s="25">
        <v>0</v>
      </c>
      <c r="AF45" s="25">
        <v>0</v>
      </c>
      <c r="AG45" s="25">
        <v>0</v>
      </c>
      <c r="AH45" s="25">
        <v>38081.3</v>
      </c>
      <c r="AI45" s="25">
        <v>38081.3</v>
      </c>
      <c r="AJ45" s="25">
        <v>860</v>
      </c>
      <c r="AK45" s="25">
        <v>860</v>
      </c>
      <c r="AL45" s="25">
        <v>0</v>
      </c>
      <c r="AM45" s="25">
        <v>0</v>
      </c>
      <c r="AN45" s="25">
        <v>0</v>
      </c>
      <c r="AO45" s="25">
        <v>0</v>
      </c>
      <c r="AP45" s="25">
        <f t="shared" si="27"/>
        <v>1360</v>
      </c>
      <c r="AQ45" s="25">
        <f t="shared" si="28"/>
        <v>1476.68</v>
      </c>
      <c r="AR45" s="25">
        <f t="shared" si="20"/>
        <v>108.5794117647059</v>
      </c>
      <c r="AS45" s="25">
        <v>738</v>
      </c>
      <c r="AT45" s="25">
        <v>1361.68</v>
      </c>
      <c r="AU45" s="25">
        <v>622</v>
      </c>
      <c r="AV45" s="25">
        <v>115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20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556</v>
      </c>
      <c r="BP45" s="25">
        <v>556.8</v>
      </c>
      <c r="BQ45" s="25">
        <v>0</v>
      </c>
      <c r="BR45" s="25">
        <f t="shared" si="29"/>
        <v>45185.200000000004</v>
      </c>
      <c r="BS45" s="25">
        <f t="shared" si="30"/>
        <v>47135.100000000006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f t="shared" si="31"/>
        <v>0</v>
      </c>
      <c r="CH45" s="25">
        <f t="shared" si="32"/>
        <v>0</v>
      </c>
    </row>
    <row r="46" spans="1:86" ht="17.25">
      <c r="A46" s="22">
        <v>37</v>
      </c>
      <c r="B46" s="23">
        <v>1</v>
      </c>
      <c r="C46" s="29" t="s">
        <v>88</v>
      </c>
      <c r="D46" s="25">
        <v>454.3549</v>
      </c>
      <c r="E46" s="25">
        <v>22964.1451</v>
      </c>
      <c r="F46" s="25">
        <f t="shared" si="21"/>
        <v>440111.90009999997</v>
      </c>
      <c r="G46" s="25">
        <f t="shared" si="22"/>
        <v>429156.6022</v>
      </c>
      <c r="H46" s="25">
        <f t="shared" si="12"/>
        <v>97.51079261944275</v>
      </c>
      <c r="I46" s="25">
        <f t="shared" si="23"/>
        <v>96061</v>
      </c>
      <c r="J46" s="25">
        <f t="shared" si="24"/>
        <v>85105.6822</v>
      </c>
      <c r="K46" s="25">
        <f t="shared" si="13"/>
        <v>88.59545726153173</v>
      </c>
      <c r="L46" s="25">
        <f t="shared" si="25"/>
        <v>50359.9</v>
      </c>
      <c r="M46" s="25">
        <f t="shared" si="26"/>
        <v>49645.5297</v>
      </c>
      <c r="N46" s="25">
        <f t="shared" si="14"/>
        <v>98.5814699790905</v>
      </c>
      <c r="O46" s="25">
        <v>18359.9</v>
      </c>
      <c r="P46" s="25">
        <v>14143.8987</v>
      </c>
      <c r="Q46" s="25">
        <f t="shared" si="15"/>
        <v>77.03690488510286</v>
      </c>
      <c r="R46" s="25">
        <v>15996.7</v>
      </c>
      <c r="S46" s="25">
        <v>9504.2325</v>
      </c>
      <c r="T46" s="25">
        <f t="shared" si="16"/>
        <v>59.41370720211043</v>
      </c>
      <c r="U46" s="25">
        <v>32000</v>
      </c>
      <c r="V46" s="25">
        <v>35501.631</v>
      </c>
      <c r="W46" s="25">
        <f t="shared" si="17"/>
        <v>110.942596875</v>
      </c>
      <c r="X46" s="25">
        <v>4000</v>
      </c>
      <c r="Y46" s="25">
        <v>2598.7</v>
      </c>
      <c r="Z46" s="25">
        <f t="shared" si="18"/>
        <v>64.9675</v>
      </c>
      <c r="AA46" s="25">
        <v>7000</v>
      </c>
      <c r="AB46" s="25">
        <v>6764.8</v>
      </c>
      <c r="AC46" s="25">
        <f t="shared" si="19"/>
        <v>96.64</v>
      </c>
      <c r="AD46" s="25">
        <v>0</v>
      </c>
      <c r="AE46" s="25">
        <v>0</v>
      </c>
      <c r="AF46" s="25">
        <v>0</v>
      </c>
      <c r="AG46" s="25">
        <v>0</v>
      </c>
      <c r="AH46" s="25">
        <v>318108.5</v>
      </c>
      <c r="AI46" s="25">
        <v>318108.5</v>
      </c>
      <c r="AJ46" s="25">
        <v>19909.8</v>
      </c>
      <c r="AK46" s="25">
        <v>19909.8</v>
      </c>
      <c r="AL46" s="25">
        <v>0</v>
      </c>
      <c r="AM46" s="25">
        <v>0</v>
      </c>
      <c r="AN46" s="25">
        <v>0</v>
      </c>
      <c r="AO46" s="25">
        <v>0</v>
      </c>
      <c r="AP46" s="25">
        <f t="shared" si="27"/>
        <v>15204.400000000001</v>
      </c>
      <c r="AQ46" s="25">
        <f t="shared" si="28"/>
        <v>15788.369999999999</v>
      </c>
      <c r="AR46" s="25">
        <f t="shared" si="20"/>
        <v>103.84079608534368</v>
      </c>
      <c r="AS46" s="25">
        <v>12412.2</v>
      </c>
      <c r="AT46" s="25">
        <v>40.158</v>
      </c>
      <c r="AU46" s="25">
        <v>0</v>
      </c>
      <c r="AV46" s="25">
        <v>12686.955</v>
      </c>
      <c r="AW46" s="25">
        <v>2535.7</v>
      </c>
      <c r="AX46" s="25">
        <v>2787.427</v>
      </c>
      <c r="AY46" s="25">
        <v>256.5</v>
      </c>
      <c r="AZ46" s="25">
        <v>273.83</v>
      </c>
      <c r="BA46" s="25">
        <v>0</v>
      </c>
      <c r="BB46" s="25">
        <v>0</v>
      </c>
      <c r="BC46" s="25">
        <v>3622.6</v>
      </c>
      <c r="BD46" s="25">
        <v>3622.62</v>
      </c>
      <c r="BE46" s="25">
        <v>0</v>
      </c>
      <c r="BF46" s="25">
        <v>0</v>
      </c>
      <c r="BG46" s="25">
        <v>500</v>
      </c>
      <c r="BH46" s="25">
        <v>506</v>
      </c>
      <c r="BI46" s="25">
        <v>2300</v>
      </c>
      <c r="BJ46" s="25">
        <v>164.95</v>
      </c>
      <c r="BK46" s="25">
        <v>200</v>
      </c>
      <c r="BL46" s="25">
        <v>43</v>
      </c>
      <c r="BM46" s="25">
        <v>0</v>
      </c>
      <c r="BN46" s="25">
        <v>0</v>
      </c>
      <c r="BO46" s="25">
        <v>500</v>
      </c>
      <c r="BP46" s="25">
        <v>90.1</v>
      </c>
      <c r="BQ46" s="25">
        <v>0</v>
      </c>
      <c r="BR46" s="25">
        <f t="shared" si="29"/>
        <v>437701.89999999997</v>
      </c>
      <c r="BS46" s="25">
        <f t="shared" si="30"/>
        <v>426746.6022</v>
      </c>
      <c r="BT46" s="25">
        <v>0</v>
      </c>
      <c r="BU46" s="25">
        <v>0</v>
      </c>
      <c r="BV46" s="25">
        <v>2410.0001</v>
      </c>
      <c r="BW46" s="25">
        <v>2410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70000</v>
      </c>
      <c r="CE46" s="25">
        <v>57352.113</v>
      </c>
      <c r="CF46" s="25">
        <v>0</v>
      </c>
      <c r="CG46" s="25">
        <f t="shared" si="31"/>
        <v>72410.0001</v>
      </c>
      <c r="CH46" s="25">
        <f t="shared" si="32"/>
        <v>59762.113</v>
      </c>
    </row>
    <row r="47" spans="1:86" ht="17.25">
      <c r="A47" s="22">
        <v>38</v>
      </c>
      <c r="B47" s="20">
        <v>41</v>
      </c>
      <c r="C47" s="29" t="s">
        <v>89</v>
      </c>
      <c r="D47" s="25">
        <v>1211.4644</v>
      </c>
      <c r="E47" s="25">
        <v>5686.693</v>
      </c>
      <c r="F47" s="25">
        <f t="shared" si="21"/>
        <v>23323</v>
      </c>
      <c r="G47" s="25">
        <f t="shared" si="22"/>
        <v>23015.938000000002</v>
      </c>
      <c r="H47" s="25">
        <f t="shared" si="12"/>
        <v>98.68343695064958</v>
      </c>
      <c r="I47" s="25">
        <f t="shared" si="23"/>
        <v>7452.400000000001</v>
      </c>
      <c r="J47" s="25">
        <f t="shared" si="24"/>
        <v>7145.338</v>
      </c>
      <c r="K47" s="25">
        <f t="shared" si="13"/>
        <v>95.87968976437121</v>
      </c>
      <c r="L47" s="25">
        <f t="shared" si="25"/>
        <v>1008</v>
      </c>
      <c r="M47" s="25">
        <f t="shared" si="26"/>
        <v>1404.181</v>
      </c>
      <c r="N47" s="25">
        <f t="shared" si="14"/>
        <v>139.30367063492065</v>
      </c>
      <c r="O47" s="25">
        <v>139.8</v>
      </c>
      <c r="P47" s="25">
        <v>120.83</v>
      </c>
      <c r="Q47" s="25">
        <f t="shared" si="15"/>
        <v>86.43061516452074</v>
      </c>
      <c r="R47" s="25">
        <v>3924.4</v>
      </c>
      <c r="S47" s="25">
        <v>2833.557</v>
      </c>
      <c r="T47" s="25">
        <f t="shared" si="16"/>
        <v>72.2035725206401</v>
      </c>
      <c r="U47" s="25">
        <v>868.2</v>
      </c>
      <c r="V47" s="25">
        <v>1283.351</v>
      </c>
      <c r="W47" s="25">
        <f t="shared" si="17"/>
        <v>147.81743837825388</v>
      </c>
      <c r="X47" s="25">
        <v>40</v>
      </c>
      <c r="Y47" s="25">
        <v>51.5</v>
      </c>
      <c r="Z47" s="25">
        <f t="shared" si="18"/>
        <v>128.75</v>
      </c>
      <c r="AA47" s="25">
        <v>0</v>
      </c>
      <c r="AB47" s="25">
        <v>0</v>
      </c>
      <c r="AC47" s="25" t="e">
        <f t="shared" si="19"/>
        <v>#DIV/0!</v>
      </c>
      <c r="AD47" s="25">
        <v>0</v>
      </c>
      <c r="AE47" s="25">
        <v>0</v>
      </c>
      <c r="AF47" s="25">
        <v>0</v>
      </c>
      <c r="AG47" s="25">
        <v>0</v>
      </c>
      <c r="AH47" s="25">
        <v>15239.6</v>
      </c>
      <c r="AI47" s="25">
        <v>15239.6</v>
      </c>
      <c r="AJ47" s="25">
        <v>631</v>
      </c>
      <c r="AK47" s="25">
        <v>631</v>
      </c>
      <c r="AL47" s="25">
        <v>0</v>
      </c>
      <c r="AM47" s="25">
        <v>0</v>
      </c>
      <c r="AN47" s="25">
        <v>0</v>
      </c>
      <c r="AO47" s="25">
        <v>0</v>
      </c>
      <c r="AP47" s="25">
        <f t="shared" si="27"/>
        <v>2480</v>
      </c>
      <c r="AQ47" s="25">
        <f t="shared" si="28"/>
        <v>2850.7340000000004</v>
      </c>
      <c r="AR47" s="25">
        <f t="shared" si="20"/>
        <v>114.94895161290324</v>
      </c>
      <c r="AS47" s="25">
        <v>800</v>
      </c>
      <c r="AT47" s="25">
        <v>2593.34</v>
      </c>
      <c r="AU47" s="25">
        <v>1680</v>
      </c>
      <c r="AV47" s="25">
        <v>249.394</v>
      </c>
      <c r="AW47" s="25">
        <v>0</v>
      </c>
      <c r="AX47" s="25">
        <v>0</v>
      </c>
      <c r="AY47" s="25">
        <v>0</v>
      </c>
      <c r="AZ47" s="25">
        <v>8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5.366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f t="shared" si="29"/>
        <v>23323</v>
      </c>
      <c r="BS47" s="25">
        <f t="shared" si="30"/>
        <v>23015.938000000002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  <c r="CA47" s="25">
        <v>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f t="shared" si="31"/>
        <v>0</v>
      </c>
      <c r="CH47" s="25">
        <f t="shared" si="32"/>
        <v>0</v>
      </c>
    </row>
    <row r="48" spans="1:86" ht="17.25">
      <c r="A48" s="22">
        <v>39</v>
      </c>
      <c r="B48" s="20">
        <v>45</v>
      </c>
      <c r="C48" s="29" t="s">
        <v>90</v>
      </c>
      <c r="D48" s="25">
        <v>0.0074</v>
      </c>
      <c r="E48" s="25">
        <v>1789.885</v>
      </c>
      <c r="F48" s="25">
        <f t="shared" si="21"/>
        <v>12566.400100000003</v>
      </c>
      <c r="G48" s="25">
        <f t="shared" si="22"/>
        <v>12231.084</v>
      </c>
      <c r="H48" s="25">
        <f t="shared" si="12"/>
        <v>97.33164552034276</v>
      </c>
      <c r="I48" s="25">
        <f t="shared" si="23"/>
        <v>5581.6</v>
      </c>
      <c r="J48" s="25">
        <f t="shared" si="24"/>
        <v>5246.184</v>
      </c>
      <c r="K48" s="25">
        <f t="shared" si="13"/>
        <v>93.99068367493192</v>
      </c>
      <c r="L48" s="25">
        <f t="shared" si="25"/>
        <v>412.4</v>
      </c>
      <c r="M48" s="25">
        <f t="shared" si="26"/>
        <v>610.8660000000001</v>
      </c>
      <c r="N48" s="25">
        <f t="shared" si="14"/>
        <v>148.12463627546074</v>
      </c>
      <c r="O48" s="25">
        <v>44</v>
      </c>
      <c r="P48" s="25">
        <v>22.916</v>
      </c>
      <c r="Q48" s="25">
        <f t="shared" si="15"/>
        <v>52.081818181818186</v>
      </c>
      <c r="R48" s="25">
        <v>2992.4</v>
      </c>
      <c r="S48" s="25">
        <v>2856.9</v>
      </c>
      <c r="T48" s="25">
        <f t="shared" si="16"/>
        <v>95.471862050528</v>
      </c>
      <c r="U48" s="25">
        <v>368.4</v>
      </c>
      <c r="V48" s="25">
        <v>587.95</v>
      </c>
      <c r="W48" s="25">
        <f t="shared" si="17"/>
        <v>159.59554831704673</v>
      </c>
      <c r="X48" s="25">
        <v>20</v>
      </c>
      <c r="Y48" s="25">
        <v>99</v>
      </c>
      <c r="Z48" s="25">
        <f t="shared" si="18"/>
        <v>495</v>
      </c>
      <c r="AA48" s="25">
        <v>0</v>
      </c>
      <c r="AB48" s="25">
        <v>0</v>
      </c>
      <c r="AC48" s="25" t="e">
        <f t="shared" si="19"/>
        <v>#DIV/0!</v>
      </c>
      <c r="AD48" s="25">
        <v>0</v>
      </c>
      <c r="AE48" s="25">
        <v>0</v>
      </c>
      <c r="AF48" s="25">
        <v>0</v>
      </c>
      <c r="AG48" s="25">
        <v>0</v>
      </c>
      <c r="AH48" s="25">
        <v>6918.4</v>
      </c>
      <c r="AI48" s="25">
        <v>6918.4</v>
      </c>
      <c r="AJ48" s="25">
        <v>66.4001</v>
      </c>
      <c r="AK48" s="25">
        <v>66.5</v>
      </c>
      <c r="AL48" s="25">
        <v>0</v>
      </c>
      <c r="AM48" s="25">
        <v>0</v>
      </c>
      <c r="AN48" s="25">
        <v>0</v>
      </c>
      <c r="AO48" s="25">
        <v>0</v>
      </c>
      <c r="AP48" s="25">
        <f t="shared" si="27"/>
        <v>2156.8</v>
      </c>
      <c r="AQ48" s="25">
        <f t="shared" si="28"/>
        <v>1679.418</v>
      </c>
      <c r="AR48" s="25">
        <f t="shared" si="20"/>
        <v>77.86619065281897</v>
      </c>
      <c r="AS48" s="25">
        <v>2156.8</v>
      </c>
      <c r="AT48" s="25">
        <v>1679.418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f t="shared" si="29"/>
        <v>12566.400100000003</v>
      </c>
      <c r="BS48" s="25">
        <f t="shared" si="30"/>
        <v>12231.084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300</v>
      </c>
      <c r="CE48" s="25">
        <v>300</v>
      </c>
      <c r="CF48" s="25">
        <v>0</v>
      </c>
      <c r="CG48" s="25">
        <f t="shared" si="31"/>
        <v>300</v>
      </c>
      <c r="CH48" s="25">
        <f t="shared" si="32"/>
        <v>300</v>
      </c>
    </row>
    <row r="49" spans="1:86" ht="17.25">
      <c r="A49" s="22">
        <v>40</v>
      </c>
      <c r="B49" s="20">
        <v>58</v>
      </c>
      <c r="C49" s="29" t="s">
        <v>91</v>
      </c>
      <c r="D49" s="25">
        <v>3494.6002</v>
      </c>
      <c r="E49" s="25">
        <v>1831.639</v>
      </c>
      <c r="F49" s="25">
        <f t="shared" si="21"/>
        <v>13443.2001</v>
      </c>
      <c r="G49" s="25">
        <f t="shared" si="22"/>
        <v>13867.829</v>
      </c>
      <c r="H49" s="25">
        <f t="shared" si="12"/>
        <v>103.15868912789597</v>
      </c>
      <c r="I49" s="25">
        <f t="shared" si="23"/>
        <v>3146</v>
      </c>
      <c r="J49" s="25">
        <f t="shared" si="24"/>
        <v>3570.629</v>
      </c>
      <c r="K49" s="25">
        <f t="shared" si="13"/>
        <v>113.49742530197075</v>
      </c>
      <c r="L49" s="25">
        <f t="shared" si="25"/>
        <v>957.4</v>
      </c>
      <c r="M49" s="25">
        <f t="shared" si="26"/>
        <v>1038.906</v>
      </c>
      <c r="N49" s="25">
        <f t="shared" si="14"/>
        <v>108.51326509296008</v>
      </c>
      <c r="O49" s="25">
        <v>249.4</v>
      </c>
      <c r="P49" s="25">
        <v>247.006</v>
      </c>
      <c r="Q49" s="25">
        <f t="shared" si="15"/>
        <v>99.04009623095429</v>
      </c>
      <c r="R49" s="25">
        <v>1938.6</v>
      </c>
      <c r="S49" s="25">
        <v>1987.575</v>
      </c>
      <c r="T49" s="25">
        <f t="shared" si="16"/>
        <v>102.52630764469205</v>
      </c>
      <c r="U49" s="25">
        <v>708</v>
      </c>
      <c r="V49" s="25">
        <v>791.9</v>
      </c>
      <c r="W49" s="25">
        <f t="shared" si="17"/>
        <v>111.8502824858757</v>
      </c>
      <c r="X49" s="25">
        <v>25</v>
      </c>
      <c r="Y49" s="25">
        <v>115</v>
      </c>
      <c r="Z49" s="25">
        <f t="shared" si="18"/>
        <v>459.99999999999994</v>
      </c>
      <c r="AA49" s="25">
        <v>0</v>
      </c>
      <c r="AB49" s="25">
        <v>0</v>
      </c>
      <c r="AC49" s="25" t="e">
        <f t="shared" si="19"/>
        <v>#DIV/0!</v>
      </c>
      <c r="AD49" s="25">
        <v>0</v>
      </c>
      <c r="AE49" s="25">
        <v>0</v>
      </c>
      <c r="AF49" s="25">
        <v>0</v>
      </c>
      <c r="AG49" s="25">
        <v>0</v>
      </c>
      <c r="AH49" s="25">
        <v>10186.9</v>
      </c>
      <c r="AI49" s="25">
        <v>10186.9</v>
      </c>
      <c r="AJ49" s="25">
        <v>110.3001</v>
      </c>
      <c r="AK49" s="25">
        <v>110.3</v>
      </c>
      <c r="AL49" s="25">
        <v>0</v>
      </c>
      <c r="AM49" s="25">
        <v>0</v>
      </c>
      <c r="AN49" s="25">
        <v>0</v>
      </c>
      <c r="AO49" s="25">
        <v>0</v>
      </c>
      <c r="AP49" s="25">
        <f t="shared" si="27"/>
        <v>225</v>
      </c>
      <c r="AQ49" s="25">
        <f t="shared" si="28"/>
        <v>421.14799999999997</v>
      </c>
      <c r="AR49" s="25">
        <f t="shared" si="20"/>
        <v>187.17688888888887</v>
      </c>
      <c r="AS49" s="25">
        <v>135.2</v>
      </c>
      <c r="AT49" s="25">
        <v>122.45</v>
      </c>
      <c r="AU49" s="25">
        <v>89.8</v>
      </c>
      <c r="AV49" s="25">
        <v>298.698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8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f t="shared" si="29"/>
        <v>13443.2001</v>
      </c>
      <c r="BS49" s="25">
        <f t="shared" si="30"/>
        <v>13867.829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f t="shared" si="31"/>
        <v>0</v>
      </c>
      <c r="CH49" s="25">
        <f t="shared" si="32"/>
        <v>0</v>
      </c>
    </row>
    <row r="50" spans="1:86" ht="17.25">
      <c r="A50" s="22">
        <v>41</v>
      </c>
      <c r="B50" s="20">
        <v>19</v>
      </c>
      <c r="C50" s="29" t="s">
        <v>92</v>
      </c>
      <c r="D50" s="25">
        <v>2685.6397</v>
      </c>
      <c r="E50" s="25">
        <v>20.934</v>
      </c>
      <c r="F50" s="25">
        <f t="shared" si="21"/>
        <v>6182</v>
      </c>
      <c r="G50" s="25">
        <f t="shared" si="22"/>
        <v>5671.792</v>
      </c>
      <c r="H50" s="25">
        <f t="shared" si="12"/>
        <v>91.74687803299904</v>
      </c>
      <c r="I50" s="25">
        <f t="shared" si="23"/>
        <v>2682</v>
      </c>
      <c r="J50" s="25">
        <f t="shared" si="24"/>
        <v>2171.7920000000004</v>
      </c>
      <c r="K50" s="25">
        <f t="shared" si="13"/>
        <v>80.97658463832961</v>
      </c>
      <c r="L50" s="25">
        <f t="shared" si="25"/>
        <v>350</v>
      </c>
      <c r="M50" s="25">
        <f t="shared" si="26"/>
        <v>335.81</v>
      </c>
      <c r="N50" s="25">
        <f t="shared" si="14"/>
        <v>95.94571428571429</v>
      </c>
      <c r="O50" s="25">
        <v>70</v>
      </c>
      <c r="P50" s="25">
        <v>49.21</v>
      </c>
      <c r="Q50" s="25">
        <f t="shared" si="15"/>
        <v>70.3</v>
      </c>
      <c r="R50" s="25">
        <v>1632</v>
      </c>
      <c r="S50" s="25">
        <v>1352.854</v>
      </c>
      <c r="T50" s="25">
        <f t="shared" si="16"/>
        <v>82.89546568627452</v>
      </c>
      <c r="U50" s="25">
        <v>280</v>
      </c>
      <c r="V50" s="25">
        <v>286.6</v>
      </c>
      <c r="W50" s="25">
        <f t="shared" si="17"/>
        <v>102.35714285714286</v>
      </c>
      <c r="X50" s="25">
        <v>0</v>
      </c>
      <c r="Y50" s="25">
        <v>0</v>
      </c>
      <c r="Z50" s="25" t="e">
        <f t="shared" si="18"/>
        <v>#DIV/0!</v>
      </c>
      <c r="AA50" s="25">
        <v>0</v>
      </c>
      <c r="AB50" s="25">
        <v>0</v>
      </c>
      <c r="AC50" s="25" t="e">
        <f t="shared" si="19"/>
        <v>#DIV/0!</v>
      </c>
      <c r="AD50" s="25">
        <v>0</v>
      </c>
      <c r="AE50" s="25">
        <v>0</v>
      </c>
      <c r="AF50" s="25">
        <v>0</v>
      </c>
      <c r="AG50" s="25">
        <v>0</v>
      </c>
      <c r="AH50" s="25">
        <v>3500</v>
      </c>
      <c r="AI50" s="25">
        <v>3500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f t="shared" si="27"/>
        <v>700</v>
      </c>
      <c r="AQ50" s="25">
        <f t="shared" si="28"/>
        <v>483.128</v>
      </c>
      <c r="AR50" s="25">
        <f t="shared" si="20"/>
        <v>69.01828571428571</v>
      </c>
      <c r="AS50" s="25">
        <v>700</v>
      </c>
      <c r="AT50" s="25">
        <v>483.128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f t="shared" si="29"/>
        <v>6182</v>
      </c>
      <c r="BS50" s="25">
        <f t="shared" si="30"/>
        <v>5671.792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f t="shared" si="31"/>
        <v>0</v>
      </c>
      <c r="CH50" s="25">
        <f t="shared" si="32"/>
        <v>0</v>
      </c>
    </row>
    <row r="51" spans="1:86" ht="17.25">
      <c r="A51" s="22">
        <v>42</v>
      </c>
      <c r="B51" s="20">
        <v>24</v>
      </c>
      <c r="C51" s="29" t="s">
        <v>93</v>
      </c>
      <c r="D51" s="25">
        <v>10190.0208</v>
      </c>
      <c r="E51" s="25">
        <v>1649.806</v>
      </c>
      <c r="F51" s="25">
        <f t="shared" si="21"/>
        <v>35726.299999999996</v>
      </c>
      <c r="G51" s="25">
        <f t="shared" si="22"/>
        <v>37681.12</v>
      </c>
      <c r="H51" s="25">
        <f t="shared" si="12"/>
        <v>105.47165533514529</v>
      </c>
      <c r="I51" s="25">
        <f t="shared" si="23"/>
        <v>7395.7</v>
      </c>
      <c r="J51" s="25">
        <f t="shared" si="24"/>
        <v>9352.62</v>
      </c>
      <c r="K51" s="25">
        <f t="shared" si="13"/>
        <v>126.46024040996797</v>
      </c>
      <c r="L51" s="25">
        <f t="shared" si="25"/>
        <v>1294.7</v>
      </c>
      <c r="M51" s="25">
        <f t="shared" si="26"/>
        <v>3113.4599999999996</v>
      </c>
      <c r="N51" s="25">
        <f t="shared" si="14"/>
        <v>240.47733065575034</v>
      </c>
      <c r="O51" s="25">
        <v>50</v>
      </c>
      <c r="P51" s="25">
        <v>43.97</v>
      </c>
      <c r="Q51" s="25">
        <f t="shared" si="15"/>
        <v>87.94</v>
      </c>
      <c r="R51" s="25">
        <v>4600</v>
      </c>
      <c r="S51" s="25">
        <v>4299.3</v>
      </c>
      <c r="T51" s="25">
        <f t="shared" si="16"/>
        <v>93.46304347826087</v>
      </c>
      <c r="U51" s="25">
        <v>1244.7</v>
      </c>
      <c r="V51" s="25">
        <v>3069.49</v>
      </c>
      <c r="W51" s="25">
        <f t="shared" si="17"/>
        <v>246.60480437053104</v>
      </c>
      <c r="X51" s="25">
        <v>90</v>
      </c>
      <c r="Y51" s="25">
        <v>129</v>
      </c>
      <c r="Z51" s="25">
        <f t="shared" si="18"/>
        <v>143.33333333333334</v>
      </c>
      <c r="AA51" s="25">
        <v>0</v>
      </c>
      <c r="AB51" s="25">
        <v>0</v>
      </c>
      <c r="AC51" s="25" t="e">
        <f t="shared" si="19"/>
        <v>#DIV/0!</v>
      </c>
      <c r="AD51" s="25">
        <v>0</v>
      </c>
      <c r="AE51" s="25">
        <v>0</v>
      </c>
      <c r="AF51" s="25">
        <v>0</v>
      </c>
      <c r="AG51" s="25">
        <v>0</v>
      </c>
      <c r="AH51" s="25">
        <v>27694.5</v>
      </c>
      <c r="AI51" s="25">
        <v>27692.4</v>
      </c>
      <c r="AJ51" s="25">
        <v>636.1</v>
      </c>
      <c r="AK51" s="25">
        <v>636.1</v>
      </c>
      <c r="AL51" s="25">
        <v>0</v>
      </c>
      <c r="AM51" s="25">
        <v>0</v>
      </c>
      <c r="AN51" s="25">
        <v>0</v>
      </c>
      <c r="AO51" s="25">
        <v>0</v>
      </c>
      <c r="AP51" s="25">
        <f t="shared" si="27"/>
        <v>1411</v>
      </c>
      <c r="AQ51" s="25">
        <f t="shared" si="28"/>
        <v>1790.86</v>
      </c>
      <c r="AR51" s="25">
        <f t="shared" si="20"/>
        <v>126.92133238837704</v>
      </c>
      <c r="AS51" s="25">
        <v>311</v>
      </c>
      <c r="AT51" s="25">
        <v>1250.86</v>
      </c>
      <c r="AU51" s="25">
        <v>600</v>
      </c>
      <c r="AV51" s="25">
        <v>40</v>
      </c>
      <c r="AW51" s="25">
        <v>0</v>
      </c>
      <c r="AX51" s="25">
        <v>0</v>
      </c>
      <c r="AY51" s="25">
        <v>500</v>
      </c>
      <c r="AZ51" s="25">
        <v>500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20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f t="shared" si="29"/>
        <v>35726.299999999996</v>
      </c>
      <c r="BS51" s="25">
        <f t="shared" si="30"/>
        <v>37681.12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2210.2</v>
      </c>
      <c r="CE51" s="25">
        <v>2188.2</v>
      </c>
      <c r="CF51" s="25">
        <v>0</v>
      </c>
      <c r="CG51" s="25">
        <f t="shared" si="31"/>
        <v>2210.2</v>
      </c>
      <c r="CH51" s="25">
        <f t="shared" si="32"/>
        <v>2188.2</v>
      </c>
    </row>
    <row r="52" spans="1:86" ht="17.25">
      <c r="A52" s="22">
        <v>43</v>
      </c>
      <c r="B52" s="20">
        <v>55</v>
      </c>
      <c r="C52" s="29" t="s">
        <v>94</v>
      </c>
      <c r="D52" s="25">
        <v>784.1189</v>
      </c>
      <c r="E52" s="25">
        <v>15758.579</v>
      </c>
      <c r="F52" s="25">
        <f t="shared" si="21"/>
        <v>99939.40009999998</v>
      </c>
      <c r="G52" s="25">
        <f t="shared" si="22"/>
        <v>99112.2429</v>
      </c>
      <c r="H52" s="25">
        <f t="shared" si="12"/>
        <v>99.17234123961887</v>
      </c>
      <c r="I52" s="25">
        <f t="shared" si="23"/>
        <v>13127.8</v>
      </c>
      <c r="J52" s="25">
        <f t="shared" si="24"/>
        <v>12300.642899999999</v>
      </c>
      <c r="K52" s="25">
        <f t="shared" si="13"/>
        <v>93.69919483843447</v>
      </c>
      <c r="L52" s="25">
        <f t="shared" si="25"/>
        <v>5091.3</v>
      </c>
      <c r="M52" s="25">
        <f t="shared" si="26"/>
        <v>6045.643</v>
      </c>
      <c r="N52" s="25">
        <f t="shared" si="14"/>
        <v>118.74458389802211</v>
      </c>
      <c r="O52" s="25">
        <v>1887.3</v>
      </c>
      <c r="P52" s="25">
        <v>1292.193</v>
      </c>
      <c r="Q52" s="25">
        <f t="shared" si="15"/>
        <v>68.46781115879828</v>
      </c>
      <c r="R52" s="25">
        <v>6736.5</v>
      </c>
      <c r="S52" s="25">
        <v>5227.7889</v>
      </c>
      <c r="T52" s="25">
        <f t="shared" si="16"/>
        <v>77.60393230906256</v>
      </c>
      <c r="U52" s="25">
        <v>3204</v>
      </c>
      <c r="V52" s="25">
        <v>4753.45</v>
      </c>
      <c r="W52" s="25">
        <f t="shared" si="17"/>
        <v>148.3598626716604</v>
      </c>
      <c r="X52" s="25">
        <v>188</v>
      </c>
      <c r="Y52" s="25">
        <v>199.353</v>
      </c>
      <c r="Z52" s="25">
        <f t="shared" si="18"/>
        <v>106.03882978723405</v>
      </c>
      <c r="AA52" s="25">
        <v>0</v>
      </c>
      <c r="AB52" s="25">
        <v>0</v>
      </c>
      <c r="AC52" s="25" t="e">
        <f t="shared" si="19"/>
        <v>#DIV/0!</v>
      </c>
      <c r="AD52" s="25">
        <v>0</v>
      </c>
      <c r="AE52" s="25">
        <v>0</v>
      </c>
      <c r="AF52" s="25">
        <v>0</v>
      </c>
      <c r="AG52" s="25">
        <v>0</v>
      </c>
      <c r="AH52" s="25">
        <v>80984.9</v>
      </c>
      <c r="AI52" s="25">
        <v>80984.9</v>
      </c>
      <c r="AJ52" s="25">
        <v>3576.7</v>
      </c>
      <c r="AK52" s="25">
        <v>3576.7</v>
      </c>
      <c r="AL52" s="25">
        <v>0</v>
      </c>
      <c r="AM52" s="25">
        <v>0</v>
      </c>
      <c r="AN52" s="25">
        <v>0</v>
      </c>
      <c r="AO52" s="25">
        <v>0</v>
      </c>
      <c r="AP52" s="25">
        <f t="shared" si="27"/>
        <v>1080</v>
      </c>
      <c r="AQ52" s="25">
        <f t="shared" si="28"/>
        <v>613.564</v>
      </c>
      <c r="AR52" s="25">
        <f t="shared" si="20"/>
        <v>56.81148148148147</v>
      </c>
      <c r="AS52" s="25">
        <v>0</v>
      </c>
      <c r="AT52" s="25">
        <v>0</v>
      </c>
      <c r="AU52" s="25">
        <v>1080</v>
      </c>
      <c r="AV52" s="25">
        <v>613.564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8</v>
      </c>
      <c r="BI52" s="25">
        <v>32</v>
      </c>
      <c r="BJ52" s="25">
        <v>44.834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161.46</v>
      </c>
      <c r="BQ52" s="25">
        <v>0</v>
      </c>
      <c r="BR52" s="25">
        <f t="shared" si="29"/>
        <v>97689.4</v>
      </c>
      <c r="BS52" s="25">
        <f t="shared" si="30"/>
        <v>96862.2429</v>
      </c>
      <c r="BT52" s="25">
        <v>0</v>
      </c>
      <c r="BU52" s="25">
        <v>0</v>
      </c>
      <c r="BV52" s="25">
        <v>2250.0001</v>
      </c>
      <c r="BW52" s="25">
        <v>2250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13116.8</v>
      </c>
      <c r="CE52" s="25">
        <v>3267</v>
      </c>
      <c r="CF52" s="25">
        <v>0</v>
      </c>
      <c r="CG52" s="25">
        <f t="shared" si="31"/>
        <v>15366.8001</v>
      </c>
      <c r="CH52" s="25">
        <f t="shared" si="32"/>
        <v>5517</v>
      </c>
    </row>
    <row r="53" spans="1:86" ht="17.25">
      <c r="A53" s="22">
        <v>44</v>
      </c>
      <c r="B53" s="20">
        <v>20</v>
      </c>
      <c r="C53" s="29" t="s">
        <v>95</v>
      </c>
      <c r="D53" s="25">
        <v>580.494</v>
      </c>
      <c r="E53" s="25">
        <v>5619.217</v>
      </c>
      <c r="F53" s="25">
        <f t="shared" si="21"/>
        <v>71067.80010000001</v>
      </c>
      <c r="G53" s="25">
        <f t="shared" si="22"/>
        <v>71150.395</v>
      </c>
      <c r="H53" s="25">
        <f t="shared" si="12"/>
        <v>100.11621986312194</v>
      </c>
      <c r="I53" s="25">
        <f t="shared" si="23"/>
        <v>13650</v>
      </c>
      <c r="J53" s="25">
        <f t="shared" si="24"/>
        <v>13732.595</v>
      </c>
      <c r="K53" s="25">
        <f t="shared" si="13"/>
        <v>100.60509157509156</v>
      </c>
      <c r="L53" s="25">
        <f t="shared" si="25"/>
        <v>3927.1</v>
      </c>
      <c r="M53" s="25">
        <f t="shared" si="26"/>
        <v>4357.305</v>
      </c>
      <c r="N53" s="25">
        <f t="shared" si="14"/>
        <v>110.95477578874997</v>
      </c>
      <c r="O53" s="25">
        <v>512.4</v>
      </c>
      <c r="P53" s="25">
        <v>631.505</v>
      </c>
      <c r="Q53" s="25">
        <f t="shared" si="15"/>
        <v>123.24453551912569</v>
      </c>
      <c r="R53" s="25">
        <v>8398.9</v>
      </c>
      <c r="S53" s="25">
        <v>8662.69</v>
      </c>
      <c r="T53" s="25">
        <f t="shared" si="16"/>
        <v>103.14076843396161</v>
      </c>
      <c r="U53" s="25">
        <v>3414.7</v>
      </c>
      <c r="V53" s="25">
        <v>3725.8</v>
      </c>
      <c r="W53" s="25">
        <f t="shared" si="17"/>
        <v>109.11061000966411</v>
      </c>
      <c r="X53" s="25">
        <v>274</v>
      </c>
      <c r="Y53" s="25">
        <v>95</v>
      </c>
      <c r="Z53" s="25">
        <f t="shared" si="18"/>
        <v>34.67153284671533</v>
      </c>
      <c r="AA53" s="25">
        <v>0</v>
      </c>
      <c r="AB53" s="25">
        <v>0</v>
      </c>
      <c r="AC53" s="25" t="e">
        <f t="shared" si="19"/>
        <v>#DIV/0!</v>
      </c>
      <c r="AD53" s="25">
        <v>0</v>
      </c>
      <c r="AE53" s="25">
        <v>0</v>
      </c>
      <c r="AF53" s="25">
        <v>0</v>
      </c>
      <c r="AG53" s="25">
        <v>0</v>
      </c>
      <c r="AH53" s="25">
        <v>53901.3</v>
      </c>
      <c r="AI53" s="25">
        <v>53901.3</v>
      </c>
      <c r="AJ53" s="25">
        <v>3151.5</v>
      </c>
      <c r="AK53" s="25">
        <v>3151.5</v>
      </c>
      <c r="AL53" s="25">
        <v>0</v>
      </c>
      <c r="AM53" s="25">
        <v>0</v>
      </c>
      <c r="AN53" s="25">
        <v>0</v>
      </c>
      <c r="AO53" s="25">
        <v>0</v>
      </c>
      <c r="AP53" s="25">
        <f t="shared" si="27"/>
        <v>1050</v>
      </c>
      <c r="AQ53" s="25">
        <f t="shared" si="28"/>
        <v>516.6</v>
      </c>
      <c r="AR53" s="25">
        <f t="shared" si="20"/>
        <v>49.2</v>
      </c>
      <c r="AS53" s="25">
        <v>1050</v>
      </c>
      <c r="AT53" s="25">
        <v>516.6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90</v>
      </c>
      <c r="BI53" s="25">
        <v>0</v>
      </c>
      <c r="BJ53" s="25">
        <v>0</v>
      </c>
      <c r="BK53" s="25">
        <v>0</v>
      </c>
      <c r="BL53" s="25">
        <v>11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f t="shared" si="29"/>
        <v>70702.8</v>
      </c>
      <c r="BS53" s="25">
        <f t="shared" si="30"/>
        <v>70785.395</v>
      </c>
      <c r="BT53" s="25">
        <v>0</v>
      </c>
      <c r="BU53" s="25">
        <v>0</v>
      </c>
      <c r="BV53" s="25">
        <v>365.0001</v>
      </c>
      <c r="BW53" s="25">
        <v>365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2800.3</v>
      </c>
      <c r="CE53" s="25">
        <v>2800.3</v>
      </c>
      <c r="CF53" s="25">
        <v>0</v>
      </c>
      <c r="CG53" s="25">
        <f t="shared" si="31"/>
        <v>3165.3001000000004</v>
      </c>
      <c r="CH53" s="25">
        <f t="shared" si="32"/>
        <v>3165.3</v>
      </c>
    </row>
    <row r="54" spans="1:86" ht="17.25">
      <c r="A54" s="22">
        <v>45</v>
      </c>
      <c r="B54" s="20">
        <v>77</v>
      </c>
      <c r="C54" s="29" t="s">
        <v>96</v>
      </c>
      <c r="D54" s="25">
        <v>2394.1723</v>
      </c>
      <c r="E54" s="25">
        <v>12074.2</v>
      </c>
      <c r="F54" s="25">
        <f t="shared" si="21"/>
        <v>141830.3</v>
      </c>
      <c r="G54" s="25">
        <f t="shared" si="22"/>
        <v>141854.07400000002</v>
      </c>
      <c r="H54" s="25">
        <f t="shared" si="12"/>
        <v>100.01676228563292</v>
      </c>
      <c r="I54" s="25">
        <f t="shared" si="23"/>
        <v>22746.199999999997</v>
      </c>
      <c r="J54" s="25">
        <f t="shared" si="24"/>
        <v>22769.974</v>
      </c>
      <c r="K54" s="25">
        <f t="shared" si="13"/>
        <v>100.10451855694578</v>
      </c>
      <c r="L54" s="25">
        <f t="shared" si="25"/>
        <v>11725</v>
      </c>
      <c r="M54" s="25">
        <f t="shared" si="26"/>
        <v>11432.238</v>
      </c>
      <c r="N54" s="25">
        <f t="shared" si="14"/>
        <v>97.5030959488273</v>
      </c>
      <c r="O54" s="25">
        <v>3382.2</v>
      </c>
      <c r="P54" s="25">
        <v>2543.738</v>
      </c>
      <c r="Q54" s="25">
        <f t="shared" si="15"/>
        <v>75.20956773697594</v>
      </c>
      <c r="R54" s="25">
        <v>8021.2</v>
      </c>
      <c r="S54" s="25">
        <v>8653.142</v>
      </c>
      <c r="T54" s="25">
        <f t="shared" si="16"/>
        <v>107.87839724729467</v>
      </c>
      <c r="U54" s="25">
        <v>8342.8</v>
      </c>
      <c r="V54" s="25">
        <v>8888.5</v>
      </c>
      <c r="W54" s="25">
        <f t="shared" si="17"/>
        <v>106.54096945869493</v>
      </c>
      <c r="X54" s="25">
        <v>500</v>
      </c>
      <c r="Y54" s="25">
        <v>480</v>
      </c>
      <c r="Z54" s="25">
        <f t="shared" si="18"/>
        <v>96</v>
      </c>
      <c r="AA54" s="25">
        <v>0</v>
      </c>
      <c r="AB54" s="25">
        <v>0</v>
      </c>
      <c r="AC54" s="25" t="e">
        <f t="shared" si="19"/>
        <v>#DIV/0!</v>
      </c>
      <c r="AD54" s="25">
        <v>0</v>
      </c>
      <c r="AE54" s="25">
        <v>0</v>
      </c>
      <c r="AF54" s="25">
        <v>0</v>
      </c>
      <c r="AG54" s="25">
        <v>0</v>
      </c>
      <c r="AH54" s="25">
        <v>113200.1</v>
      </c>
      <c r="AI54" s="25">
        <v>113200.1</v>
      </c>
      <c r="AJ54" s="25">
        <v>5504</v>
      </c>
      <c r="AK54" s="25">
        <v>5504</v>
      </c>
      <c r="AL54" s="25">
        <v>0</v>
      </c>
      <c r="AM54" s="25">
        <v>0</v>
      </c>
      <c r="AN54" s="25">
        <v>0</v>
      </c>
      <c r="AO54" s="25">
        <v>0</v>
      </c>
      <c r="AP54" s="25">
        <f t="shared" si="27"/>
        <v>1500</v>
      </c>
      <c r="AQ54" s="25">
        <f t="shared" si="28"/>
        <v>1239.219</v>
      </c>
      <c r="AR54" s="25">
        <f t="shared" si="20"/>
        <v>82.61460000000001</v>
      </c>
      <c r="AS54" s="25">
        <v>1500</v>
      </c>
      <c r="AT54" s="25">
        <v>1239.219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500</v>
      </c>
      <c r="BH54" s="25">
        <v>51</v>
      </c>
      <c r="BI54" s="25">
        <v>500</v>
      </c>
      <c r="BJ54" s="25">
        <v>914.375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f t="shared" si="29"/>
        <v>141450.3</v>
      </c>
      <c r="BS54" s="25">
        <f t="shared" si="30"/>
        <v>141474.07400000002</v>
      </c>
      <c r="BT54" s="25">
        <v>0</v>
      </c>
      <c r="BU54" s="25">
        <v>0</v>
      </c>
      <c r="BV54" s="25">
        <v>380</v>
      </c>
      <c r="BW54" s="25">
        <v>380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15369.1</v>
      </c>
      <c r="CE54" s="25">
        <v>14522.5</v>
      </c>
      <c r="CF54" s="25">
        <v>0</v>
      </c>
      <c r="CG54" s="25">
        <f t="shared" si="31"/>
        <v>15749.1</v>
      </c>
      <c r="CH54" s="25">
        <f t="shared" si="32"/>
        <v>14902.5</v>
      </c>
    </row>
    <row r="55" spans="1:86" ht="17.25">
      <c r="A55" s="22">
        <v>46</v>
      </c>
      <c r="B55" s="20">
        <v>37</v>
      </c>
      <c r="C55" s="29" t="s">
        <v>97</v>
      </c>
      <c r="D55" s="25">
        <v>6633.3986</v>
      </c>
      <c r="E55" s="25">
        <v>2619.613</v>
      </c>
      <c r="F55" s="25">
        <f t="shared" si="21"/>
        <v>55308.30009999999</v>
      </c>
      <c r="G55" s="25">
        <f t="shared" si="22"/>
        <v>55311.186</v>
      </c>
      <c r="H55" s="25">
        <f t="shared" si="12"/>
        <v>100.00521784252055</v>
      </c>
      <c r="I55" s="25">
        <f t="shared" si="23"/>
        <v>9140</v>
      </c>
      <c r="J55" s="25">
        <f t="shared" si="24"/>
        <v>9142.886</v>
      </c>
      <c r="K55" s="25">
        <f t="shared" si="13"/>
        <v>100.03157549234136</v>
      </c>
      <c r="L55" s="25">
        <f t="shared" si="25"/>
        <v>3480</v>
      </c>
      <c r="M55" s="25">
        <f t="shared" si="26"/>
        <v>3538.448</v>
      </c>
      <c r="N55" s="25">
        <f t="shared" si="14"/>
        <v>101.67954022988506</v>
      </c>
      <c r="O55" s="25">
        <v>130</v>
      </c>
      <c r="P55" s="25">
        <v>165.948</v>
      </c>
      <c r="Q55" s="25">
        <f t="shared" si="15"/>
        <v>127.65230769230769</v>
      </c>
      <c r="R55" s="25">
        <v>4400</v>
      </c>
      <c r="S55" s="25">
        <v>4429.512</v>
      </c>
      <c r="T55" s="25">
        <f t="shared" si="16"/>
        <v>100.67072727272726</v>
      </c>
      <c r="U55" s="25">
        <v>3350</v>
      </c>
      <c r="V55" s="25">
        <v>3372.5</v>
      </c>
      <c r="W55" s="25">
        <f t="shared" si="17"/>
        <v>100.67164179104478</v>
      </c>
      <c r="X55" s="25">
        <v>60</v>
      </c>
      <c r="Y55" s="25">
        <v>61</v>
      </c>
      <c r="Z55" s="25">
        <f t="shared" si="18"/>
        <v>101.66666666666666</v>
      </c>
      <c r="AA55" s="25">
        <v>0</v>
      </c>
      <c r="AB55" s="25">
        <v>0</v>
      </c>
      <c r="AC55" s="25" t="e">
        <f t="shared" si="19"/>
        <v>#DIV/0!</v>
      </c>
      <c r="AD55" s="25">
        <v>0</v>
      </c>
      <c r="AE55" s="25">
        <v>0</v>
      </c>
      <c r="AF55" s="25">
        <v>0</v>
      </c>
      <c r="AG55" s="25">
        <v>0</v>
      </c>
      <c r="AH55" s="25">
        <v>31853.7</v>
      </c>
      <c r="AI55" s="25">
        <v>31853.7</v>
      </c>
      <c r="AJ55" s="25">
        <v>1314.6</v>
      </c>
      <c r="AK55" s="25">
        <v>1314.6</v>
      </c>
      <c r="AL55" s="25">
        <v>0</v>
      </c>
      <c r="AM55" s="25">
        <v>0</v>
      </c>
      <c r="AN55" s="25">
        <v>0</v>
      </c>
      <c r="AO55" s="25">
        <v>0</v>
      </c>
      <c r="AP55" s="25">
        <f t="shared" si="27"/>
        <v>1190</v>
      </c>
      <c r="AQ55" s="25">
        <f t="shared" si="28"/>
        <v>1089.926</v>
      </c>
      <c r="AR55" s="25">
        <f t="shared" si="20"/>
        <v>91.59042016806723</v>
      </c>
      <c r="AS55" s="25">
        <v>1022</v>
      </c>
      <c r="AT55" s="25">
        <v>935.926</v>
      </c>
      <c r="AU55" s="25">
        <v>168</v>
      </c>
      <c r="AV55" s="25">
        <v>154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10</v>
      </c>
      <c r="BH55" s="25">
        <v>24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f t="shared" si="29"/>
        <v>42308.299999999996</v>
      </c>
      <c r="BS55" s="25">
        <f t="shared" si="30"/>
        <v>42311.186</v>
      </c>
      <c r="BT55" s="25">
        <v>0</v>
      </c>
      <c r="BU55" s="25">
        <v>0</v>
      </c>
      <c r="BV55" s="25">
        <v>13000.0001</v>
      </c>
      <c r="BW55" s="25">
        <v>13000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1247</v>
      </c>
      <c r="CE55" s="25">
        <v>1147</v>
      </c>
      <c r="CF55" s="25">
        <v>0</v>
      </c>
      <c r="CG55" s="25">
        <f t="shared" si="31"/>
        <v>14247.0001</v>
      </c>
      <c r="CH55" s="25">
        <f t="shared" si="32"/>
        <v>14147</v>
      </c>
    </row>
    <row r="56" spans="1:86" ht="17.25">
      <c r="A56" s="22">
        <v>47</v>
      </c>
      <c r="B56" s="20">
        <v>49</v>
      </c>
      <c r="C56" s="29" t="s">
        <v>98</v>
      </c>
      <c r="D56" s="25">
        <v>0.4241</v>
      </c>
      <c r="E56" s="25">
        <v>4772.825</v>
      </c>
      <c r="F56" s="25">
        <f t="shared" si="21"/>
        <v>38479.5001</v>
      </c>
      <c r="G56" s="25">
        <f t="shared" si="22"/>
        <v>37516.327999999994</v>
      </c>
      <c r="H56" s="25">
        <f t="shared" si="12"/>
        <v>97.49692148417488</v>
      </c>
      <c r="I56" s="25">
        <f t="shared" si="23"/>
        <v>11428.4</v>
      </c>
      <c r="J56" s="25">
        <f t="shared" si="24"/>
        <v>10465.228</v>
      </c>
      <c r="K56" s="25">
        <f t="shared" si="13"/>
        <v>91.57211858177872</v>
      </c>
      <c r="L56" s="25">
        <f t="shared" si="25"/>
        <v>4475</v>
      </c>
      <c r="M56" s="25">
        <f t="shared" si="26"/>
        <v>4557.612</v>
      </c>
      <c r="N56" s="25">
        <f t="shared" si="14"/>
        <v>101.84607821229051</v>
      </c>
      <c r="O56" s="25">
        <v>850</v>
      </c>
      <c r="P56" s="25">
        <v>28.112</v>
      </c>
      <c r="Q56" s="25">
        <f t="shared" si="15"/>
        <v>3.307294117647059</v>
      </c>
      <c r="R56" s="25">
        <v>3773.4</v>
      </c>
      <c r="S56" s="25">
        <v>3485.49</v>
      </c>
      <c r="T56" s="25">
        <f t="shared" si="16"/>
        <v>92.3700111305454</v>
      </c>
      <c r="U56" s="25">
        <v>3625</v>
      </c>
      <c r="V56" s="25">
        <v>4529.5</v>
      </c>
      <c r="W56" s="25">
        <f t="shared" si="17"/>
        <v>124.95172413793102</v>
      </c>
      <c r="X56" s="25">
        <v>60</v>
      </c>
      <c r="Y56" s="25">
        <v>20</v>
      </c>
      <c r="Z56" s="25">
        <f t="shared" si="18"/>
        <v>33.33333333333333</v>
      </c>
      <c r="AA56" s="25">
        <v>0</v>
      </c>
      <c r="AB56" s="25">
        <v>0</v>
      </c>
      <c r="AC56" s="25" t="e">
        <f t="shared" si="19"/>
        <v>#DIV/0!</v>
      </c>
      <c r="AD56" s="25">
        <v>0</v>
      </c>
      <c r="AE56" s="25">
        <v>0</v>
      </c>
      <c r="AF56" s="25">
        <v>0</v>
      </c>
      <c r="AG56" s="25">
        <v>0</v>
      </c>
      <c r="AH56" s="25">
        <v>26596.6</v>
      </c>
      <c r="AI56" s="25">
        <v>26596.6</v>
      </c>
      <c r="AJ56" s="25">
        <v>454.5001</v>
      </c>
      <c r="AK56" s="25">
        <v>454.5</v>
      </c>
      <c r="AL56" s="25">
        <v>0</v>
      </c>
      <c r="AM56" s="25">
        <v>0</v>
      </c>
      <c r="AN56" s="25">
        <v>0</v>
      </c>
      <c r="AO56" s="25">
        <v>0</v>
      </c>
      <c r="AP56" s="25">
        <f t="shared" si="27"/>
        <v>3120</v>
      </c>
      <c r="AQ56" s="25">
        <f t="shared" si="28"/>
        <v>2402.126</v>
      </c>
      <c r="AR56" s="25">
        <f t="shared" si="20"/>
        <v>76.99121794871796</v>
      </c>
      <c r="AS56" s="25">
        <v>900</v>
      </c>
      <c r="AT56" s="25">
        <v>393</v>
      </c>
      <c r="AU56" s="25">
        <v>1500</v>
      </c>
      <c r="AV56" s="25">
        <v>1289.126</v>
      </c>
      <c r="AW56" s="25">
        <v>0</v>
      </c>
      <c r="AX56" s="25">
        <v>0</v>
      </c>
      <c r="AY56" s="25">
        <v>720</v>
      </c>
      <c r="AZ56" s="25">
        <v>720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f t="shared" si="29"/>
        <v>38479.5001</v>
      </c>
      <c r="BS56" s="25">
        <f t="shared" si="30"/>
        <v>37516.327999999994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2000</v>
      </c>
      <c r="CE56" s="25">
        <v>2000</v>
      </c>
      <c r="CF56" s="25">
        <v>0</v>
      </c>
      <c r="CG56" s="25">
        <f t="shared" si="31"/>
        <v>2000</v>
      </c>
      <c r="CH56" s="25">
        <f t="shared" si="32"/>
        <v>2000</v>
      </c>
    </row>
    <row r="57" spans="1:86" ht="17.25">
      <c r="A57" s="22">
        <v>48</v>
      </c>
      <c r="B57" s="20">
        <v>70</v>
      </c>
      <c r="C57" s="29" t="s">
        <v>99</v>
      </c>
      <c r="D57" s="25">
        <v>37661.9952</v>
      </c>
      <c r="E57" s="25">
        <v>6769.376</v>
      </c>
      <c r="F57" s="25">
        <f t="shared" si="21"/>
        <v>110921.2001</v>
      </c>
      <c r="G57" s="25">
        <f t="shared" si="22"/>
        <v>111345.98</v>
      </c>
      <c r="H57" s="25">
        <f t="shared" si="12"/>
        <v>100.38295645883477</v>
      </c>
      <c r="I57" s="25">
        <f t="shared" si="23"/>
        <v>18572.4</v>
      </c>
      <c r="J57" s="25">
        <f t="shared" si="24"/>
        <v>18997.18</v>
      </c>
      <c r="K57" s="25">
        <f t="shared" si="13"/>
        <v>102.28715728715727</v>
      </c>
      <c r="L57" s="25">
        <f t="shared" si="25"/>
        <v>9279.3</v>
      </c>
      <c r="M57" s="25">
        <f t="shared" si="26"/>
        <v>10658.825</v>
      </c>
      <c r="N57" s="25">
        <f t="shared" si="14"/>
        <v>114.86669253068659</v>
      </c>
      <c r="O57" s="25">
        <v>1231.3</v>
      </c>
      <c r="P57" s="25">
        <v>604.41</v>
      </c>
      <c r="Q57" s="25">
        <f t="shared" si="15"/>
        <v>49.087143669292615</v>
      </c>
      <c r="R57" s="25">
        <v>6808.1</v>
      </c>
      <c r="S57" s="25">
        <v>5478.421</v>
      </c>
      <c r="T57" s="25">
        <f t="shared" si="16"/>
        <v>80.46916173381707</v>
      </c>
      <c r="U57" s="25">
        <v>8048</v>
      </c>
      <c r="V57" s="25">
        <v>10054.415</v>
      </c>
      <c r="W57" s="25">
        <f t="shared" si="17"/>
        <v>124.93060387673958</v>
      </c>
      <c r="X57" s="25">
        <v>175</v>
      </c>
      <c r="Y57" s="25">
        <v>242.55</v>
      </c>
      <c r="Z57" s="25">
        <f t="shared" si="18"/>
        <v>138.60000000000002</v>
      </c>
      <c r="AA57" s="25">
        <v>0</v>
      </c>
      <c r="AB57" s="25">
        <v>0</v>
      </c>
      <c r="AC57" s="25" t="e">
        <f t="shared" si="19"/>
        <v>#DIV/0!</v>
      </c>
      <c r="AD57" s="25">
        <v>0</v>
      </c>
      <c r="AE57" s="25">
        <v>0</v>
      </c>
      <c r="AF57" s="25">
        <v>0</v>
      </c>
      <c r="AG57" s="25">
        <v>0</v>
      </c>
      <c r="AH57" s="25">
        <v>86028</v>
      </c>
      <c r="AI57" s="25">
        <v>86028</v>
      </c>
      <c r="AJ57" s="25">
        <v>4070.8</v>
      </c>
      <c r="AK57" s="25">
        <v>4070.8</v>
      </c>
      <c r="AL57" s="25">
        <v>0</v>
      </c>
      <c r="AM57" s="25">
        <v>0</v>
      </c>
      <c r="AN57" s="25">
        <v>0</v>
      </c>
      <c r="AO57" s="25">
        <v>0</v>
      </c>
      <c r="AP57" s="25">
        <f t="shared" si="27"/>
        <v>2310</v>
      </c>
      <c r="AQ57" s="25">
        <f t="shared" si="28"/>
        <v>2292.772</v>
      </c>
      <c r="AR57" s="25">
        <f t="shared" si="20"/>
        <v>99.25419913419913</v>
      </c>
      <c r="AS57" s="25">
        <v>2286</v>
      </c>
      <c r="AT57" s="25">
        <v>0</v>
      </c>
      <c r="AU57" s="25">
        <v>0</v>
      </c>
      <c r="AV57" s="25">
        <v>2268.772</v>
      </c>
      <c r="AW57" s="25">
        <v>0</v>
      </c>
      <c r="AX57" s="25">
        <v>0</v>
      </c>
      <c r="AY57" s="25">
        <v>24</v>
      </c>
      <c r="AZ57" s="25">
        <v>24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324.612</v>
      </c>
      <c r="BQ57" s="25">
        <v>0</v>
      </c>
      <c r="BR57" s="25">
        <f t="shared" si="29"/>
        <v>108671.2</v>
      </c>
      <c r="BS57" s="25">
        <f t="shared" si="30"/>
        <v>109095.98</v>
      </c>
      <c r="BT57" s="25">
        <v>0</v>
      </c>
      <c r="BU57" s="25">
        <v>0</v>
      </c>
      <c r="BV57" s="25">
        <v>2250.0001</v>
      </c>
      <c r="BW57" s="25">
        <v>2250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12500</v>
      </c>
      <c r="CE57" s="25">
        <v>12500</v>
      </c>
      <c r="CF57" s="25">
        <v>0</v>
      </c>
      <c r="CG57" s="25">
        <f t="shared" si="31"/>
        <v>14750.000100000001</v>
      </c>
      <c r="CH57" s="25">
        <f t="shared" si="32"/>
        <v>14750</v>
      </c>
    </row>
    <row r="58" spans="1:86" ht="17.25">
      <c r="A58" s="22">
        <v>49</v>
      </c>
      <c r="B58" s="23">
        <v>2</v>
      </c>
      <c r="C58" s="29" t="s">
        <v>100</v>
      </c>
      <c r="D58" s="25">
        <v>989.2531</v>
      </c>
      <c r="E58" s="25">
        <v>8044.8492</v>
      </c>
      <c r="F58" s="25">
        <f t="shared" si="21"/>
        <v>129897.73999999999</v>
      </c>
      <c r="G58" s="25">
        <f t="shared" si="22"/>
        <v>131303.3882</v>
      </c>
      <c r="H58" s="25">
        <f t="shared" si="12"/>
        <v>101.08211905765259</v>
      </c>
      <c r="I58" s="25">
        <f t="shared" si="23"/>
        <v>23084</v>
      </c>
      <c r="J58" s="25">
        <f t="shared" si="24"/>
        <v>24498.073200000003</v>
      </c>
      <c r="K58" s="25">
        <f t="shared" si="13"/>
        <v>106.1257719632646</v>
      </c>
      <c r="L58" s="25">
        <f t="shared" si="25"/>
        <v>6366.5</v>
      </c>
      <c r="M58" s="25">
        <f t="shared" si="26"/>
        <v>5650.910000000001</v>
      </c>
      <c r="N58" s="25">
        <f t="shared" si="14"/>
        <v>88.76007225320036</v>
      </c>
      <c r="O58" s="25">
        <v>963.5</v>
      </c>
      <c r="P58" s="25">
        <v>654.64</v>
      </c>
      <c r="Q58" s="25">
        <f t="shared" si="15"/>
        <v>67.94395433316035</v>
      </c>
      <c r="R58" s="25">
        <v>7767.9</v>
      </c>
      <c r="S58" s="25">
        <v>7888.0812</v>
      </c>
      <c r="T58" s="25">
        <f t="shared" si="16"/>
        <v>101.54715173985247</v>
      </c>
      <c r="U58" s="25">
        <v>5403</v>
      </c>
      <c r="V58" s="25">
        <v>4996.27</v>
      </c>
      <c r="W58" s="25">
        <f t="shared" si="17"/>
        <v>92.47214510457155</v>
      </c>
      <c r="X58" s="25">
        <v>2407</v>
      </c>
      <c r="Y58" s="25">
        <v>2489.036</v>
      </c>
      <c r="Z58" s="25">
        <f t="shared" si="18"/>
        <v>103.40822600747819</v>
      </c>
      <c r="AA58" s="25">
        <v>1050</v>
      </c>
      <c r="AB58" s="25">
        <v>1664.06</v>
      </c>
      <c r="AC58" s="25">
        <f t="shared" si="19"/>
        <v>158.48190476190476</v>
      </c>
      <c r="AD58" s="25">
        <v>0</v>
      </c>
      <c r="AE58" s="25">
        <v>0</v>
      </c>
      <c r="AF58" s="25">
        <v>0</v>
      </c>
      <c r="AG58" s="25">
        <v>0</v>
      </c>
      <c r="AH58" s="25">
        <v>97888.4</v>
      </c>
      <c r="AI58" s="25">
        <v>97888.4</v>
      </c>
      <c r="AJ58" s="25">
        <v>6011.7</v>
      </c>
      <c r="AK58" s="25">
        <v>6011.7</v>
      </c>
      <c r="AL58" s="25">
        <v>0</v>
      </c>
      <c r="AM58" s="25">
        <v>0</v>
      </c>
      <c r="AN58" s="25">
        <v>0</v>
      </c>
      <c r="AO58" s="25">
        <v>0</v>
      </c>
      <c r="AP58" s="25">
        <f t="shared" si="27"/>
        <v>3402.6</v>
      </c>
      <c r="AQ58" s="25">
        <f t="shared" si="28"/>
        <v>4099.218</v>
      </c>
      <c r="AR58" s="25">
        <f t="shared" si="20"/>
        <v>120.47310879915358</v>
      </c>
      <c r="AS58" s="25">
        <v>2894.6</v>
      </c>
      <c r="AT58" s="25">
        <v>3695.218</v>
      </c>
      <c r="AU58" s="25">
        <v>0</v>
      </c>
      <c r="AV58" s="25">
        <v>0</v>
      </c>
      <c r="AW58" s="25">
        <v>0</v>
      </c>
      <c r="AX58" s="25">
        <v>0</v>
      </c>
      <c r="AY58" s="25">
        <v>508</v>
      </c>
      <c r="AZ58" s="25">
        <v>404</v>
      </c>
      <c r="BA58" s="25">
        <v>0</v>
      </c>
      <c r="BB58" s="25">
        <v>0</v>
      </c>
      <c r="BC58" s="25">
        <v>2663.64</v>
      </c>
      <c r="BD58" s="25">
        <v>2663.64</v>
      </c>
      <c r="BE58" s="25">
        <v>0</v>
      </c>
      <c r="BF58" s="25">
        <v>0</v>
      </c>
      <c r="BG58" s="25">
        <v>80</v>
      </c>
      <c r="BH58" s="25">
        <v>14</v>
      </c>
      <c r="BI58" s="25">
        <v>0</v>
      </c>
      <c r="BJ58" s="25">
        <v>33.968</v>
      </c>
      <c r="BK58" s="25">
        <v>90</v>
      </c>
      <c r="BL58" s="25">
        <v>70</v>
      </c>
      <c r="BM58" s="25">
        <v>0</v>
      </c>
      <c r="BN58" s="25">
        <v>0</v>
      </c>
      <c r="BO58" s="25">
        <v>1920</v>
      </c>
      <c r="BP58" s="25">
        <v>2588.8</v>
      </c>
      <c r="BQ58" s="25">
        <v>-8.425</v>
      </c>
      <c r="BR58" s="25">
        <f t="shared" si="29"/>
        <v>129647.73999999999</v>
      </c>
      <c r="BS58" s="25">
        <f t="shared" si="30"/>
        <v>131053.38819999999</v>
      </c>
      <c r="BT58" s="25">
        <v>0</v>
      </c>
      <c r="BU58" s="25">
        <v>0</v>
      </c>
      <c r="BV58" s="25">
        <v>250</v>
      </c>
      <c r="BW58" s="25">
        <v>250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16872.9</v>
      </c>
      <c r="CE58" s="25">
        <v>16872.9</v>
      </c>
      <c r="CF58" s="25">
        <v>0</v>
      </c>
      <c r="CG58" s="25">
        <f t="shared" si="31"/>
        <v>17122.9</v>
      </c>
      <c r="CH58" s="25">
        <f t="shared" si="32"/>
        <v>17122.9</v>
      </c>
    </row>
    <row r="59" spans="1:86" ht="17.25">
      <c r="A59" s="22">
        <v>50</v>
      </c>
      <c r="B59" s="20">
        <v>27</v>
      </c>
      <c r="C59" s="29" t="s">
        <v>101</v>
      </c>
      <c r="D59" s="25">
        <v>0</v>
      </c>
      <c r="E59" s="25">
        <v>3.4735</v>
      </c>
      <c r="F59" s="25">
        <f t="shared" si="21"/>
        <v>8499.5</v>
      </c>
      <c r="G59" s="25">
        <f t="shared" si="22"/>
        <v>8495.643</v>
      </c>
      <c r="H59" s="25">
        <f t="shared" si="12"/>
        <v>99.9546208600506</v>
      </c>
      <c r="I59" s="25">
        <f t="shared" si="23"/>
        <v>2506.4</v>
      </c>
      <c r="J59" s="25">
        <f t="shared" si="24"/>
        <v>2502.543</v>
      </c>
      <c r="K59" s="25">
        <f t="shared" si="13"/>
        <v>99.84611394829237</v>
      </c>
      <c r="L59" s="25">
        <f t="shared" si="25"/>
        <v>251</v>
      </c>
      <c r="M59" s="25">
        <f t="shared" si="26"/>
        <v>365.555</v>
      </c>
      <c r="N59" s="25">
        <f t="shared" si="14"/>
        <v>145.6394422310757</v>
      </c>
      <c r="O59" s="25">
        <v>3.5</v>
      </c>
      <c r="P59" s="25">
        <v>0</v>
      </c>
      <c r="Q59" s="25">
        <f t="shared" si="15"/>
        <v>0</v>
      </c>
      <c r="R59" s="25">
        <v>1237.4</v>
      </c>
      <c r="S59" s="25">
        <v>1081.008</v>
      </c>
      <c r="T59" s="25">
        <f t="shared" si="16"/>
        <v>87.36124131242929</v>
      </c>
      <c r="U59" s="25">
        <v>247.5</v>
      </c>
      <c r="V59" s="25">
        <v>365.555</v>
      </c>
      <c r="W59" s="25">
        <f t="shared" si="17"/>
        <v>147.6989898989899</v>
      </c>
      <c r="X59" s="25">
        <v>30</v>
      </c>
      <c r="Y59" s="25">
        <v>0</v>
      </c>
      <c r="Z59" s="25">
        <f t="shared" si="18"/>
        <v>0</v>
      </c>
      <c r="AA59" s="25">
        <v>0</v>
      </c>
      <c r="AB59" s="25">
        <v>0</v>
      </c>
      <c r="AC59" s="25" t="e">
        <f t="shared" si="19"/>
        <v>#DIV/0!</v>
      </c>
      <c r="AD59" s="25">
        <v>0</v>
      </c>
      <c r="AE59" s="25">
        <v>0</v>
      </c>
      <c r="AF59" s="25">
        <v>0</v>
      </c>
      <c r="AG59" s="25">
        <v>0</v>
      </c>
      <c r="AH59" s="25">
        <v>5858.9</v>
      </c>
      <c r="AI59" s="25">
        <v>5858.9</v>
      </c>
      <c r="AJ59" s="25">
        <v>134.2</v>
      </c>
      <c r="AK59" s="25">
        <v>134.2</v>
      </c>
      <c r="AL59" s="25">
        <v>0</v>
      </c>
      <c r="AM59" s="25">
        <v>0</v>
      </c>
      <c r="AN59" s="25">
        <v>0</v>
      </c>
      <c r="AO59" s="25">
        <v>0</v>
      </c>
      <c r="AP59" s="25">
        <f t="shared" si="27"/>
        <v>488</v>
      </c>
      <c r="AQ59" s="25">
        <f t="shared" si="28"/>
        <v>555.68</v>
      </c>
      <c r="AR59" s="25">
        <f t="shared" si="20"/>
        <v>113.8688524590164</v>
      </c>
      <c r="AS59" s="25">
        <v>488</v>
      </c>
      <c r="AT59" s="25">
        <v>555.68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500</v>
      </c>
      <c r="BP59" s="25">
        <v>500.3</v>
      </c>
      <c r="BQ59" s="25">
        <v>0</v>
      </c>
      <c r="BR59" s="25">
        <f t="shared" si="29"/>
        <v>8499.5</v>
      </c>
      <c r="BS59" s="25">
        <f t="shared" si="30"/>
        <v>8495.643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f t="shared" si="31"/>
        <v>0</v>
      </c>
      <c r="CH59" s="25">
        <f t="shared" si="32"/>
        <v>0</v>
      </c>
    </row>
    <row r="60" spans="1:86" ht="17.25">
      <c r="A60" s="22">
        <v>51</v>
      </c>
      <c r="B60" s="20">
        <v>36</v>
      </c>
      <c r="C60" s="29" t="s">
        <v>102</v>
      </c>
      <c r="D60" s="25">
        <v>832.6918</v>
      </c>
      <c r="E60" s="25">
        <v>351.601</v>
      </c>
      <c r="F60" s="25">
        <f t="shared" si="21"/>
        <v>19413.4</v>
      </c>
      <c r="G60" s="25">
        <f t="shared" si="22"/>
        <v>19367.202</v>
      </c>
      <c r="H60" s="25">
        <f t="shared" si="12"/>
        <v>99.76203035017049</v>
      </c>
      <c r="I60" s="25">
        <f t="shared" si="23"/>
        <v>3659.2999999999997</v>
      </c>
      <c r="J60" s="25">
        <f t="shared" si="24"/>
        <v>3613.102</v>
      </c>
      <c r="K60" s="25">
        <f t="shared" si="13"/>
        <v>98.73751810455552</v>
      </c>
      <c r="L60" s="25">
        <f t="shared" si="25"/>
        <v>562.1</v>
      </c>
      <c r="M60" s="25">
        <f t="shared" si="26"/>
        <v>641.056</v>
      </c>
      <c r="N60" s="25">
        <f t="shared" si="14"/>
        <v>114.04661092332324</v>
      </c>
      <c r="O60" s="25">
        <v>0</v>
      </c>
      <c r="P60" s="25">
        <v>0</v>
      </c>
      <c r="Q60" s="25" t="e">
        <f t="shared" si="15"/>
        <v>#DIV/0!</v>
      </c>
      <c r="R60" s="25">
        <v>2642.2</v>
      </c>
      <c r="S60" s="25">
        <v>2413.046</v>
      </c>
      <c r="T60" s="25">
        <f t="shared" si="16"/>
        <v>91.3271516160775</v>
      </c>
      <c r="U60" s="25">
        <v>562.1</v>
      </c>
      <c r="V60" s="25">
        <v>641.056</v>
      </c>
      <c r="W60" s="25">
        <f t="shared" si="17"/>
        <v>114.04661092332324</v>
      </c>
      <c r="X60" s="25">
        <v>100</v>
      </c>
      <c r="Y60" s="25">
        <v>99</v>
      </c>
      <c r="Z60" s="25">
        <f t="shared" si="18"/>
        <v>99</v>
      </c>
      <c r="AA60" s="25">
        <v>0</v>
      </c>
      <c r="AB60" s="25">
        <v>0</v>
      </c>
      <c r="AC60" s="25" t="e">
        <f t="shared" si="19"/>
        <v>#DIV/0!</v>
      </c>
      <c r="AD60" s="25">
        <v>0</v>
      </c>
      <c r="AE60" s="25">
        <v>0</v>
      </c>
      <c r="AF60" s="25">
        <v>0</v>
      </c>
      <c r="AG60" s="25">
        <v>0</v>
      </c>
      <c r="AH60" s="25">
        <v>12121.1</v>
      </c>
      <c r="AI60" s="25">
        <v>12121.1</v>
      </c>
      <c r="AJ60" s="25">
        <v>233</v>
      </c>
      <c r="AK60" s="25">
        <v>233</v>
      </c>
      <c r="AL60" s="25">
        <v>0</v>
      </c>
      <c r="AM60" s="25">
        <v>0</v>
      </c>
      <c r="AN60" s="25">
        <v>0</v>
      </c>
      <c r="AO60" s="25">
        <v>0</v>
      </c>
      <c r="AP60" s="25">
        <f t="shared" si="27"/>
        <v>355</v>
      </c>
      <c r="AQ60" s="25">
        <f t="shared" si="28"/>
        <v>460</v>
      </c>
      <c r="AR60" s="25">
        <f t="shared" si="20"/>
        <v>129.5774647887324</v>
      </c>
      <c r="AS60" s="25">
        <v>355</v>
      </c>
      <c r="AT60" s="25">
        <v>460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f t="shared" si="29"/>
        <v>16013.4</v>
      </c>
      <c r="BS60" s="25">
        <f t="shared" si="30"/>
        <v>15967.202000000001</v>
      </c>
      <c r="BT60" s="25">
        <v>0</v>
      </c>
      <c r="BU60" s="25">
        <v>0</v>
      </c>
      <c r="BV60" s="25">
        <v>3400</v>
      </c>
      <c r="BW60" s="25">
        <v>3400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f t="shared" si="31"/>
        <v>3400</v>
      </c>
      <c r="CH60" s="25">
        <f t="shared" si="32"/>
        <v>3400</v>
      </c>
    </row>
    <row r="61" spans="1:86" ht="17.25">
      <c r="A61" s="22">
        <v>52</v>
      </c>
      <c r="B61" s="20">
        <v>62</v>
      </c>
      <c r="C61" s="29" t="s">
        <v>103</v>
      </c>
      <c r="D61" s="25">
        <v>0</v>
      </c>
      <c r="E61" s="25">
        <v>199.3445</v>
      </c>
      <c r="F61" s="25">
        <f t="shared" si="21"/>
        <v>10881.3</v>
      </c>
      <c r="G61" s="25">
        <f t="shared" si="22"/>
        <v>10544.659</v>
      </c>
      <c r="H61" s="25">
        <f t="shared" si="12"/>
        <v>96.90624282025126</v>
      </c>
      <c r="I61" s="25">
        <f t="shared" si="23"/>
        <v>1866.8000000000002</v>
      </c>
      <c r="J61" s="25">
        <f t="shared" si="24"/>
        <v>1530.1589999999999</v>
      </c>
      <c r="K61" s="25">
        <f t="shared" si="13"/>
        <v>81.96694878937217</v>
      </c>
      <c r="L61" s="25">
        <f t="shared" si="25"/>
        <v>400.4</v>
      </c>
      <c r="M61" s="25">
        <f t="shared" si="26"/>
        <v>443.981</v>
      </c>
      <c r="N61" s="25">
        <f t="shared" si="14"/>
        <v>110.88436563436564</v>
      </c>
      <c r="O61" s="25">
        <v>7.4</v>
      </c>
      <c r="P61" s="25">
        <v>35</v>
      </c>
      <c r="Q61" s="25">
        <f t="shared" si="15"/>
        <v>472.97297297297297</v>
      </c>
      <c r="R61" s="25">
        <v>1136.4</v>
      </c>
      <c r="S61" s="25">
        <v>750.878</v>
      </c>
      <c r="T61" s="25">
        <f t="shared" si="16"/>
        <v>66.07514959521296</v>
      </c>
      <c r="U61" s="25">
        <v>393</v>
      </c>
      <c r="V61" s="25">
        <v>408.981</v>
      </c>
      <c r="W61" s="25">
        <f t="shared" si="17"/>
        <v>104.06641221374046</v>
      </c>
      <c r="X61" s="25">
        <v>30</v>
      </c>
      <c r="Y61" s="25">
        <v>10</v>
      </c>
      <c r="Z61" s="25">
        <f t="shared" si="18"/>
        <v>33.33333333333333</v>
      </c>
      <c r="AA61" s="25">
        <v>0</v>
      </c>
      <c r="AB61" s="25">
        <v>0</v>
      </c>
      <c r="AC61" s="25" t="e">
        <f t="shared" si="19"/>
        <v>#DIV/0!</v>
      </c>
      <c r="AD61" s="25">
        <v>0</v>
      </c>
      <c r="AE61" s="25">
        <v>0</v>
      </c>
      <c r="AF61" s="25">
        <v>0</v>
      </c>
      <c r="AG61" s="25">
        <v>0</v>
      </c>
      <c r="AH61" s="25">
        <v>8765.3</v>
      </c>
      <c r="AI61" s="25">
        <v>8765.3</v>
      </c>
      <c r="AJ61" s="25">
        <v>249.2</v>
      </c>
      <c r="AK61" s="25">
        <v>249.2</v>
      </c>
      <c r="AL61" s="25">
        <v>0</v>
      </c>
      <c r="AM61" s="25">
        <v>0</v>
      </c>
      <c r="AN61" s="25">
        <v>0</v>
      </c>
      <c r="AO61" s="25">
        <v>0</v>
      </c>
      <c r="AP61" s="25">
        <f t="shared" si="27"/>
        <v>300</v>
      </c>
      <c r="AQ61" s="25">
        <f t="shared" si="28"/>
        <v>325.3</v>
      </c>
      <c r="AR61" s="25">
        <f t="shared" si="20"/>
        <v>108.43333333333334</v>
      </c>
      <c r="AS61" s="25">
        <v>300</v>
      </c>
      <c r="AT61" s="25">
        <v>325.3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f t="shared" si="29"/>
        <v>10881.3</v>
      </c>
      <c r="BS61" s="25">
        <f t="shared" si="30"/>
        <v>10544.659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f t="shared" si="31"/>
        <v>0</v>
      </c>
      <c r="CH61" s="25">
        <f t="shared" si="32"/>
        <v>0</v>
      </c>
    </row>
    <row r="62" spans="1:86" ht="17.25">
      <c r="A62" s="22">
        <v>53</v>
      </c>
      <c r="B62" s="20">
        <v>80</v>
      </c>
      <c r="C62" s="29" t="s">
        <v>104</v>
      </c>
      <c r="D62" s="25">
        <v>0</v>
      </c>
      <c r="E62" s="25">
        <v>0.0001</v>
      </c>
      <c r="F62" s="25">
        <f t="shared" si="21"/>
        <v>20070.1</v>
      </c>
      <c r="G62" s="25">
        <f t="shared" si="22"/>
        <v>18761.871</v>
      </c>
      <c r="H62" s="25">
        <f t="shared" si="12"/>
        <v>93.48170163576664</v>
      </c>
      <c r="I62" s="25">
        <f t="shared" si="23"/>
        <v>4895</v>
      </c>
      <c r="J62" s="25">
        <f t="shared" si="24"/>
        <v>4922.72</v>
      </c>
      <c r="K62" s="25">
        <f t="shared" si="13"/>
        <v>100.56629213483146</v>
      </c>
      <c r="L62" s="25">
        <f t="shared" si="25"/>
        <v>632.2</v>
      </c>
      <c r="M62" s="25">
        <f t="shared" si="26"/>
        <v>870.29</v>
      </c>
      <c r="N62" s="25">
        <f t="shared" si="14"/>
        <v>137.6605504587156</v>
      </c>
      <c r="O62" s="25">
        <v>0</v>
      </c>
      <c r="P62" s="25">
        <v>0</v>
      </c>
      <c r="Q62" s="25" t="e">
        <f t="shared" si="15"/>
        <v>#DIV/0!</v>
      </c>
      <c r="R62" s="25">
        <v>3286.8</v>
      </c>
      <c r="S62" s="25">
        <v>3394.13</v>
      </c>
      <c r="T62" s="25">
        <f t="shared" si="16"/>
        <v>103.26548618717293</v>
      </c>
      <c r="U62" s="25">
        <v>632.2</v>
      </c>
      <c r="V62" s="25">
        <v>870.29</v>
      </c>
      <c r="W62" s="25">
        <f t="shared" si="17"/>
        <v>137.6605504587156</v>
      </c>
      <c r="X62" s="25">
        <v>76</v>
      </c>
      <c r="Y62" s="25">
        <v>67.5</v>
      </c>
      <c r="Z62" s="25">
        <f t="shared" si="18"/>
        <v>88.81578947368422</v>
      </c>
      <c r="AA62" s="25">
        <v>0</v>
      </c>
      <c r="AB62" s="25">
        <v>0</v>
      </c>
      <c r="AC62" s="25" t="e">
        <f t="shared" si="19"/>
        <v>#DIV/0!</v>
      </c>
      <c r="AD62" s="25">
        <v>0</v>
      </c>
      <c r="AE62" s="25">
        <v>0</v>
      </c>
      <c r="AF62" s="25">
        <v>0</v>
      </c>
      <c r="AG62" s="25">
        <v>0</v>
      </c>
      <c r="AH62" s="25">
        <v>14588.6</v>
      </c>
      <c r="AI62" s="25">
        <v>14588.6</v>
      </c>
      <c r="AJ62" s="25">
        <v>586.5</v>
      </c>
      <c r="AK62" s="25">
        <v>586.5</v>
      </c>
      <c r="AL62" s="25">
        <v>0</v>
      </c>
      <c r="AM62" s="25">
        <v>0</v>
      </c>
      <c r="AN62" s="25">
        <v>0</v>
      </c>
      <c r="AO62" s="25">
        <v>0</v>
      </c>
      <c r="AP62" s="25">
        <f t="shared" si="27"/>
        <v>900</v>
      </c>
      <c r="AQ62" s="25">
        <f t="shared" si="28"/>
        <v>590.8</v>
      </c>
      <c r="AR62" s="25">
        <f t="shared" si="20"/>
        <v>65.64444444444445</v>
      </c>
      <c r="AS62" s="25">
        <v>400</v>
      </c>
      <c r="AT62" s="25">
        <v>410.8</v>
      </c>
      <c r="AU62" s="25">
        <v>0</v>
      </c>
      <c r="AV62" s="25">
        <v>0</v>
      </c>
      <c r="AW62" s="25">
        <v>0</v>
      </c>
      <c r="AX62" s="25">
        <v>0</v>
      </c>
      <c r="AY62" s="25">
        <v>500</v>
      </c>
      <c r="AZ62" s="25">
        <v>180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-1335.949</v>
      </c>
      <c r="BR62" s="25">
        <f t="shared" si="29"/>
        <v>20070.1</v>
      </c>
      <c r="BS62" s="25">
        <f t="shared" si="30"/>
        <v>18761.871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500</v>
      </c>
      <c r="CE62" s="25">
        <v>500</v>
      </c>
      <c r="CF62" s="25">
        <v>0</v>
      </c>
      <c r="CG62" s="25">
        <f t="shared" si="31"/>
        <v>500</v>
      </c>
      <c r="CH62" s="25">
        <f t="shared" si="32"/>
        <v>500</v>
      </c>
    </row>
    <row r="63" spans="1:86" ht="17.25">
      <c r="A63" s="22">
        <v>54</v>
      </c>
      <c r="B63" s="20">
        <v>60</v>
      </c>
      <c r="C63" s="29" t="s">
        <v>105</v>
      </c>
      <c r="D63" s="25">
        <v>20.035</v>
      </c>
      <c r="E63" s="25">
        <v>47.2062</v>
      </c>
      <c r="F63" s="25">
        <f t="shared" si="21"/>
        <v>4263.7</v>
      </c>
      <c r="G63" s="25">
        <f t="shared" si="22"/>
        <v>3674.556</v>
      </c>
      <c r="H63" s="25">
        <f t="shared" si="12"/>
        <v>86.18232990125946</v>
      </c>
      <c r="I63" s="25">
        <f t="shared" si="23"/>
        <v>680</v>
      </c>
      <c r="J63" s="25">
        <f t="shared" si="24"/>
        <v>680.206</v>
      </c>
      <c r="K63" s="25">
        <f t="shared" si="13"/>
        <v>100.03029411764706</v>
      </c>
      <c r="L63" s="25">
        <f t="shared" si="25"/>
        <v>50</v>
      </c>
      <c r="M63" s="25">
        <f t="shared" si="26"/>
        <v>50</v>
      </c>
      <c r="N63" s="25">
        <f t="shared" si="14"/>
        <v>100</v>
      </c>
      <c r="O63" s="25">
        <v>0</v>
      </c>
      <c r="P63" s="25">
        <v>0</v>
      </c>
      <c r="Q63" s="25" t="e">
        <f t="shared" si="15"/>
        <v>#DIV/0!</v>
      </c>
      <c r="R63" s="25">
        <v>280</v>
      </c>
      <c r="S63" s="25">
        <v>280.006</v>
      </c>
      <c r="T63" s="25">
        <f t="shared" si="16"/>
        <v>100.00214285714284</v>
      </c>
      <c r="U63" s="25">
        <v>50</v>
      </c>
      <c r="V63" s="25">
        <v>50</v>
      </c>
      <c r="W63" s="25">
        <f t="shared" si="17"/>
        <v>100</v>
      </c>
      <c r="X63" s="25">
        <v>50</v>
      </c>
      <c r="Y63" s="25">
        <v>70</v>
      </c>
      <c r="Z63" s="25">
        <f t="shared" si="18"/>
        <v>140</v>
      </c>
      <c r="AA63" s="25">
        <v>0</v>
      </c>
      <c r="AB63" s="25">
        <v>0</v>
      </c>
      <c r="AC63" s="25" t="e">
        <f t="shared" si="19"/>
        <v>#DIV/0!</v>
      </c>
      <c r="AD63" s="25">
        <v>0</v>
      </c>
      <c r="AE63" s="25">
        <v>0</v>
      </c>
      <c r="AF63" s="25">
        <v>0</v>
      </c>
      <c r="AG63" s="25">
        <v>0</v>
      </c>
      <c r="AH63" s="25">
        <v>3500</v>
      </c>
      <c r="AI63" s="25">
        <v>3500</v>
      </c>
      <c r="AJ63" s="25">
        <v>83.7</v>
      </c>
      <c r="AK63" s="25">
        <v>83.7</v>
      </c>
      <c r="AL63" s="25">
        <v>0</v>
      </c>
      <c r="AM63" s="25">
        <v>0</v>
      </c>
      <c r="AN63" s="25">
        <v>0</v>
      </c>
      <c r="AO63" s="25">
        <v>0</v>
      </c>
      <c r="AP63" s="25">
        <f t="shared" si="27"/>
        <v>300</v>
      </c>
      <c r="AQ63" s="25">
        <f t="shared" si="28"/>
        <v>280.2</v>
      </c>
      <c r="AR63" s="25">
        <f t="shared" si="20"/>
        <v>93.39999999999999</v>
      </c>
      <c r="AS63" s="25">
        <v>300</v>
      </c>
      <c r="AT63" s="25">
        <v>260</v>
      </c>
      <c r="AU63" s="25">
        <v>0</v>
      </c>
      <c r="AV63" s="25">
        <v>20.2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-569.315</v>
      </c>
      <c r="BR63" s="25">
        <f t="shared" si="29"/>
        <v>4263.7</v>
      </c>
      <c r="BS63" s="25">
        <f t="shared" si="30"/>
        <v>3694.591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-20.035</v>
      </c>
      <c r="CG63" s="25">
        <f t="shared" si="31"/>
        <v>0</v>
      </c>
      <c r="CH63" s="25">
        <f t="shared" si="32"/>
        <v>-20.035</v>
      </c>
    </row>
    <row r="64" spans="1:86" ht="17.25">
      <c r="A64" s="22">
        <v>55</v>
      </c>
      <c r="B64" s="23">
        <v>12</v>
      </c>
      <c r="C64" s="29" t="s">
        <v>106</v>
      </c>
      <c r="D64" s="25">
        <v>0</v>
      </c>
      <c r="E64" s="25">
        <v>0.2629</v>
      </c>
      <c r="F64" s="25">
        <f t="shared" si="21"/>
        <v>4166.7</v>
      </c>
      <c r="G64" s="25">
        <f t="shared" si="22"/>
        <v>4170.346</v>
      </c>
      <c r="H64" s="25">
        <f t="shared" si="12"/>
        <v>100.0875032999736</v>
      </c>
      <c r="I64" s="25">
        <f t="shared" si="23"/>
        <v>508</v>
      </c>
      <c r="J64" s="25">
        <f t="shared" si="24"/>
        <v>511.646</v>
      </c>
      <c r="K64" s="25">
        <f t="shared" si="13"/>
        <v>100.71771653543307</v>
      </c>
      <c r="L64" s="25">
        <f t="shared" si="25"/>
        <v>17</v>
      </c>
      <c r="M64" s="25">
        <f t="shared" si="26"/>
        <v>49.43</v>
      </c>
      <c r="N64" s="25">
        <f t="shared" si="14"/>
        <v>290.7647058823529</v>
      </c>
      <c r="O64" s="25">
        <v>1</v>
      </c>
      <c r="P64" s="25">
        <v>5.03</v>
      </c>
      <c r="Q64" s="25">
        <f t="shared" si="15"/>
        <v>503</v>
      </c>
      <c r="R64" s="25">
        <v>156</v>
      </c>
      <c r="S64" s="25">
        <v>216.216</v>
      </c>
      <c r="T64" s="25">
        <f t="shared" si="16"/>
        <v>138.60000000000002</v>
      </c>
      <c r="U64" s="25">
        <v>16</v>
      </c>
      <c r="V64" s="25">
        <v>44.4</v>
      </c>
      <c r="W64" s="25">
        <f t="shared" si="17"/>
        <v>277.5</v>
      </c>
      <c r="X64" s="25">
        <v>0</v>
      </c>
      <c r="Y64" s="25">
        <v>0</v>
      </c>
      <c r="Z64" s="25" t="e">
        <f t="shared" si="18"/>
        <v>#DIV/0!</v>
      </c>
      <c r="AA64" s="25">
        <v>0</v>
      </c>
      <c r="AB64" s="25">
        <v>0</v>
      </c>
      <c r="AC64" s="25" t="e">
        <f t="shared" si="19"/>
        <v>#DIV/0!</v>
      </c>
      <c r="AD64" s="25">
        <v>0</v>
      </c>
      <c r="AE64" s="25">
        <v>0</v>
      </c>
      <c r="AF64" s="25">
        <v>0</v>
      </c>
      <c r="AG64" s="25">
        <v>0</v>
      </c>
      <c r="AH64" s="25">
        <v>3500</v>
      </c>
      <c r="AI64" s="25">
        <v>3500</v>
      </c>
      <c r="AJ64" s="25">
        <v>158.7</v>
      </c>
      <c r="AK64" s="25">
        <v>158.7</v>
      </c>
      <c r="AL64" s="25">
        <v>0</v>
      </c>
      <c r="AM64" s="25">
        <v>0</v>
      </c>
      <c r="AN64" s="25">
        <v>0</v>
      </c>
      <c r="AO64" s="25">
        <v>0</v>
      </c>
      <c r="AP64" s="25">
        <f t="shared" si="27"/>
        <v>335</v>
      </c>
      <c r="AQ64" s="25">
        <f t="shared" si="28"/>
        <v>246</v>
      </c>
      <c r="AR64" s="25">
        <f t="shared" si="20"/>
        <v>73.43283582089552</v>
      </c>
      <c r="AS64" s="25">
        <v>335</v>
      </c>
      <c r="AT64" s="25">
        <v>246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f t="shared" si="29"/>
        <v>4166.7</v>
      </c>
      <c r="BS64" s="25">
        <f t="shared" si="30"/>
        <v>4170.346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f t="shared" si="31"/>
        <v>0</v>
      </c>
      <c r="CH64" s="25">
        <f t="shared" si="32"/>
        <v>0</v>
      </c>
    </row>
    <row r="65" spans="1:86" ht="17.25">
      <c r="A65" s="22">
        <v>56</v>
      </c>
      <c r="B65" s="20">
        <v>30</v>
      </c>
      <c r="C65" s="29" t="s">
        <v>107</v>
      </c>
      <c r="D65" s="25">
        <v>0</v>
      </c>
      <c r="E65" s="25">
        <v>55.0851</v>
      </c>
      <c r="F65" s="25">
        <f t="shared" si="21"/>
        <v>11134.8</v>
      </c>
      <c r="G65" s="25">
        <f t="shared" si="22"/>
        <v>11173.187999999998</v>
      </c>
      <c r="H65" s="25">
        <f t="shared" si="12"/>
        <v>100.34475697812265</v>
      </c>
      <c r="I65" s="25">
        <f t="shared" si="23"/>
        <v>2644.6000000000004</v>
      </c>
      <c r="J65" s="25">
        <f t="shared" si="24"/>
        <v>2682.9880000000003</v>
      </c>
      <c r="K65" s="25">
        <f t="shared" si="13"/>
        <v>101.45156167284277</v>
      </c>
      <c r="L65" s="25">
        <f t="shared" si="25"/>
        <v>80</v>
      </c>
      <c r="M65" s="25">
        <f t="shared" si="26"/>
        <v>100</v>
      </c>
      <c r="N65" s="25">
        <f t="shared" si="14"/>
        <v>125</v>
      </c>
      <c r="O65" s="25">
        <v>0</v>
      </c>
      <c r="P65" s="25">
        <v>0</v>
      </c>
      <c r="Q65" s="25" t="e">
        <f t="shared" si="15"/>
        <v>#DIV/0!</v>
      </c>
      <c r="R65" s="25">
        <v>980.7</v>
      </c>
      <c r="S65" s="25">
        <v>737.108</v>
      </c>
      <c r="T65" s="25">
        <f t="shared" si="16"/>
        <v>75.1614153155909</v>
      </c>
      <c r="U65" s="25">
        <v>80</v>
      </c>
      <c r="V65" s="25">
        <v>100</v>
      </c>
      <c r="W65" s="25">
        <f t="shared" si="17"/>
        <v>125</v>
      </c>
      <c r="X65" s="25">
        <v>30</v>
      </c>
      <c r="Y65" s="25">
        <v>77.98</v>
      </c>
      <c r="Z65" s="25">
        <f t="shared" si="18"/>
        <v>259.93333333333334</v>
      </c>
      <c r="AA65" s="25">
        <v>0</v>
      </c>
      <c r="AB65" s="25">
        <v>0</v>
      </c>
      <c r="AC65" s="25" t="e">
        <f t="shared" si="19"/>
        <v>#DIV/0!</v>
      </c>
      <c r="AD65" s="25">
        <v>0</v>
      </c>
      <c r="AE65" s="25">
        <v>0</v>
      </c>
      <c r="AF65" s="25">
        <v>0</v>
      </c>
      <c r="AG65" s="25">
        <v>0</v>
      </c>
      <c r="AH65" s="25">
        <v>8404.3</v>
      </c>
      <c r="AI65" s="25">
        <v>8404.3</v>
      </c>
      <c r="AJ65" s="25">
        <v>85.9</v>
      </c>
      <c r="AK65" s="25">
        <v>85.9</v>
      </c>
      <c r="AL65" s="25">
        <v>0</v>
      </c>
      <c r="AM65" s="25">
        <v>0</v>
      </c>
      <c r="AN65" s="25">
        <v>0</v>
      </c>
      <c r="AO65" s="25">
        <v>0</v>
      </c>
      <c r="AP65" s="25">
        <f t="shared" si="27"/>
        <v>330</v>
      </c>
      <c r="AQ65" s="25">
        <f t="shared" si="28"/>
        <v>544</v>
      </c>
      <c r="AR65" s="25">
        <f t="shared" si="20"/>
        <v>164.84848484848484</v>
      </c>
      <c r="AS65" s="25">
        <v>330</v>
      </c>
      <c r="AT65" s="25">
        <v>459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85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1223.9</v>
      </c>
      <c r="BP65" s="25">
        <v>1223.9</v>
      </c>
      <c r="BQ65" s="25">
        <v>0</v>
      </c>
      <c r="BR65" s="25">
        <f t="shared" si="29"/>
        <v>11134.8</v>
      </c>
      <c r="BS65" s="25">
        <f t="shared" si="30"/>
        <v>11173.187999999998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f t="shared" si="31"/>
        <v>0</v>
      </c>
      <c r="CH65" s="25">
        <f t="shared" si="32"/>
        <v>0</v>
      </c>
    </row>
    <row r="66" spans="1:86" ht="17.25">
      <c r="A66" s="22">
        <v>57</v>
      </c>
      <c r="B66" s="20">
        <v>76</v>
      </c>
      <c r="C66" s="29" t="s">
        <v>108</v>
      </c>
      <c r="D66" s="25">
        <v>0</v>
      </c>
      <c r="E66" s="25">
        <v>700.4286</v>
      </c>
      <c r="F66" s="25">
        <f t="shared" si="21"/>
        <v>13542.3</v>
      </c>
      <c r="G66" s="25">
        <f t="shared" si="22"/>
        <v>11615.122000000001</v>
      </c>
      <c r="H66" s="25">
        <f t="shared" si="12"/>
        <v>85.76919725600527</v>
      </c>
      <c r="I66" s="25">
        <f t="shared" si="23"/>
        <v>4700.7</v>
      </c>
      <c r="J66" s="25">
        <f t="shared" si="24"/>
        <v>3591.163</v>
      </c>
      <c r="K66" s="25">
        <f t="shared" si="13"/>
        <v>76.39634522517923</v>
      </c>
      <c r="L66" s="25">
        <f t="shared" si="25"/>
        <v>450</v>
      </c>
      <c r="M66" s="25">
        <f t="shared" si="26"/>
        <v>498.396</v>
      </c>
      <c r="N66" s="25">
        <f t="shared" si="14"/>
        <v>110.75466666666667</v>
      </c>
      <c r="O66" s="25">
        <v>0</v>
      </c>
      <c r="P66" s="25">
        <v>0</v>
      </c>
      <c r="Q66" s="25" t="e">
        <f t="shared" si="15"/>
        <v>#DIV/0!</v>
      </c>
      <c r="R66" s="25">
        <v>1800</v>
      </c>
      <c r="S66" s="25">
        <v>1258.115</v>
      </c>
      <c r="T66" s="25">
        <f t="shared" si="16"/>
        <v>69.89527777777778</v>
      </c>
      <c r="U66" s="25">
        <v>450</v>
      </c>
      <c r="V66" s="25">
        <v>498.396</v>
      </c>
      <c r="W66" s="25">
        <f t="shared" si="17"/>
        <v>110.75466666666667</v>
      </c>
      <c r="X66" s="25">
        <v>50.7</v>
      </c>
      <c r="Y66" s="25">
        <v>49.15</v>
      </c>
      <c r="Z66" s="25">
        <f t="shared" si="18"/>
        <v>96.94280078895463</v>
      </c>
      <c r="AA66" s="25">
        <v>0</v>
      </c>
      <c r="AB66" s="25">
        <v>0</v>
      </c>
      <c r="AC66" s="25" t="e">
        <f t="shared" si="19"/>
        <v>#DIV/0!</v>
      </c>
      <c r="AD66" s="25">
        <v>0</v>
      </c>
      <c r="AE66" s="25">
        <v>0</v>
      </c>
      <c r="AF66" s="25">
        <v>0</v>
      </c>
      <c r="AG66" s="25">
        <v>0</v>
      </c>
      <c r="AH66" s="25">
        <v>8711.6</v>
      </c>
      <c r="AI66" s="25">
        <v>8711.6</v>
      </c>
      <c r="AJ66" s="25">
        <v>130</v>
      </c>
      <c r="AK66" s="25">
        <v>130</v>
      </c>
      <c r="AL66" s="25">
        <v>0</v>
      </c>
      <c r="AM66" s="25">
        <v>0</v>
      </c>
      <c r="AN66" s="25">
        <v>0</v>
      </c>
      <c r="AO66" s="25">
        <v>0</v>
      </c>
      <c r="AP66" s="25">
        <f t="shared" si="27"/>
        <v>2400</v>
      </c>
      <c r="AQ66" s="25">
        <f t="shared" si="28"/>
        <v>1785.502</v>
      </c>
      <c r="AR66" s="25">
        <f t="shared" si="20"/>
        <v>74.39591666666666</v>
      </c>
      <c r="AS66" s="25">
        <v>2400</v>
      </c>
      <c r="AT66" s="25">
        <v>1785.502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-817.641</v>
      </c>
      <c r="BR66" s="25">
        <f t="shared" si="29"/>
        <v>13542.3</v>
      </c>
      <c r="BS66" s="25">
        <f t="shared" si="30"/>
        <v>11615.122000000001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1000</v>
      </c>
      <c r="CE66" s="25">
        <v>0</v>
      </c>
      <c r="CF66" s="25">
        <v>0</v>
      </c>
      <c r="CG66" s="25">
        <f t="shared" si="31"/>
        <v>1000</v>
      </c>
      <c r="CH66" s="25">
        <f t="shared" si="32"/>
        <v>0</v>
      </c>
    </row>
    <row r="67" spans="1:86" ht="17.25">
      <c r="A67" s="22">
        <v>58</v>
      </c>
      <c r="B67" s="20">
        <v>52</v>
      </c>
      <c r="C67" s="29" t="s">
        <v>109</v>
      </c>
      <c r="D67" s="25">
        <v>0</v>
      </c>
      <c r="E67" s="25">
        <v>12.7179</v>
      </c>
      <c r="F67" s="25">
        <f t="shared" si="21"/>
        <v>4369</v>
      </c>
      <c r="G67" s="25">
        <f t="shared" si="22"/>
        <v>4367.684</v>
      </c>
      <c r="H67" s="25">
        <f t="shared" si="12"/>
        <v>99.96987869077593</v>
      </c>
      <c r="I67" s="25">
        <f t="shared" si="23"/>
        <v>708</v>
      </c>
      <c r="J67" s="25">
        <f t="shared" si="24"/>
        <v>706.684</v>
      </c>
      <c r="K67" s="25">
        <f t="shared" si="13"/>
        <v>99.81412429378531</v>
      </c>
      <c r="L67" s="25">
        <f t="shared" si="25"/>
        <v>85</v>
      </c>
      <c r="M67" s="25">
        <f t="shared" si="26"/>
        <v>85.672</v>
      </c>
      <c r="N67" s="25">
        <f t="shared" si="14"/>
        <v>100.79058823529412</v>
      </c>
      <c r="O67" s="25">
        <v>5</v>
      </c>
      <c r="P67" s="25">
        <v>5.672</v>
      </c>
      <c r="Q67" s="25">
        <f t="shared" si="15"/>
        <v>113.43999999999998</v>
      </c>
      <c r="R67" s="25">
        <v>258</v>
      </c>
      <c r="S67" s="25">
        <v>252.012</v>
      </c>
      <c r="T67" s="25">
        <f t="shared" si="16"/>
        <v>97.67906976744186</v>
      </c>
      <c r="U67" s="25">
        <v>80</v>
      </c>
      <c r="V67" s="25">
        <v>80</v>
      </c>
      <c r="W67" s="25">
        <f t="shared" si="17"/>
        <v>100</v>
      </c>
      <c r="X67" s="25">
        <v>0</v>
      </c>
      <c r="Y67" s="25">
        <v>0</v>
      </c>
      <c r="Z67" s="25" t="e">
        <f t="shared" si="18"/>
        <v>#DIV/0!</v>
      </c>
      <c r="AA67" s="25">
        <v>0</v>
      </c>
      <c r="AB67" s="25">
        <v>0</v>
      </c>
      <c r="AC67" s="25" t="e">
        <f t="shared" si="19"/>
        <v>#DIV/0!</v>
      </c>
      <c r="AD67" s="25">
        <v>0</v>
      </c>
      <c r="AE67" s="25">
        <v>0</v>
      </c>
      <c r="AF67" s="25">
        <v>0</v>
      </c>
      <c r="AG67" s="25">
        <v>0</v>
      </c>
      <c r="AH67" s="25">
        <v>3500</v>
      </c>
      <c r="AI67" s="25">
        <v>3500</v>
      </c>
      <c r="AJ67" s="25">
        <v>161</v>
      </c>
      <c r="AK67" s="25">
        <v>161</v>
      </c>
      <c r="AL67" s="25">
        <v>0</v>
      </c>
      <c r="AM67" s="25">
        <v>0</v>
      </c>
      <c r="AN67" s="25">
        <v>0</v>
      </c>
      <c r="AO67" s="25">
        <v>0</v>
      </c>
      <c r="AP67" s="25">
        <f t="shared" si="27"/>
        <v>300</v>
      </c>
      <c r="AQ67" s="25">
        <f t="shared" si="28"/>
        <v>300</v>
      </c>
      <c r="AR67" s="25">
        <f t="shared" si="20"/>
        <v>100</v>
      </c>
      <c r="AS67" s="25">
        <v>300</v>
      </c>
      <c r="AT67" s="25">
        <v>300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4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65</v>
      </c>
      <c r="BP67" s="25">
        <v>65</v>
      </c>
      <c r="BQ67" s="25">
        <v>0</v>
      </c>
      <c r="BR67" s="25">
        <f t="shared" si="29"/>
        <v>4369</v>
      </c>
      <c r="BS67" s="25">
        <f t="shared" si="30"/>
        <v>4367.684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f t="shared" si="31"/>
        <v>0</v>
      </c>
      <c r="CH67" s="25">
        <f t="shared" si="32"/>
        <v>0</v>
      </c>
    </row>
    <row r="68" spans="1:86" ht="17.25">
      <c r="A68" s="22">
        <v>59</v>
      </c>
      <c r="B68" s="20">
        <v>31</v>
      </c>
      <c r="C68" s="29" t="s">
        <v>110</v>
      </c>
      <c r="D68" s="25">
        <v>7749.2789</v>
      </c>
      <c r="E68" s="25">
        <v>5205.738</v>
      </c>
      <c r="F68" s="25">
        <f t="shared" si="21"/>
        <v>23342.9</v>
      </c>
      <c r="G68" s="25">
        <f t="shared" si="22"/>
        <v>22804.289999999997</v>
      </c>
      <c r="H68" s="25">
        <f t="shared" si="12"/>
        <v>97.69261745541469</v>
      </c>
      <c r="I68" s="25">
        <f t="shared" si="23"/>
        <v>8501.4</v>
      </c>
      <c r="J68" s="25">
        <f t="shared" si="24"/>
        <v>7962.789999999999</v>
      </c>
      <c r="K68" s="25">
        <f t="shared" si="13"/>
        <v>93.66445526619145</v>
      </c>
      <c r="L68" s="25">
        <f t="shared" si="25"/>
        <v>317.2</v>
      </c>
      <c r="M68" s="25">
        <f t="shared" si="26"/>
        <v>902.6099999999999</v>
      </c>
      <c r="N68" s="25">
        <f t="shared" si="14"/>
        <v>284.5554854981084</v>
      </c>
      <c r="O68" s="25">
        <v>6.8</v>
      </c>
      <c r="P68" s="25">
        <v>1.786</v>
      </c>
      <c r="Q68" s="25">
        <f t="shared" si="15"/>
        <v>26.26470588235294</v>
      </c>
      <c r="R68" s="25">
        <v>644.2</v>
      </c>
      <c r="S68" s="25">
        <v>897.99</v>
      </c>
      <c r="T68" s="25">
        <f t="shared" si="16"/>
        <v>139.3961502638932</v>
      </c>
      <c r="U68" s="25">
        <v>310.4</v>
      </c>
      <c r="V68" s="25">
        <v>900.824</v>
      </c>
      <c r="W68" s="25">
        <f t="shared" si="17"/>
        <v>290.2139175257732</v>
      </c>
      <c r="X68" s="25">
        <v>150</v>
      </c>
      <c r="Y68" s="25">
        <v>88</v>
      </c>
      <c r="Z68" s="25">
        <f t="shared" si="18"/>
        <v>58.666666666666664</v>
      </c>
      <c r="AA68" s="25">
        <v>0</v>
      </c>
      <c r="AB68" s="25">
        <v>0</v>
      </c>
      <c r="AC68" s="25" t="e">
        <f t="shared" si="19"/>
        <v>#DIV/0!</v>
      </c>
      <c r="AD68" s="25">
        <v>0</v>
      </c>
      <c r="AE68" s="25">
        <v>0</v>
      </c>
      <c r="AF68" s="25">
        <v>0</v>
      </c>
      <c r="AG68" s="25">
        <v>0</v>
      </c>
      <c r="AH68" s="25">
        <v>14617.3</v>
      </c>
      <c r="AI68" s="25">
        <v>14617.3</v>
      </c>
      <c r="AJ68" s="25">
        <v>224.2</v>
      </c>
      <c r="AK68" s="25">
        <v>224.2</v>
      </c>
      <c r="AL68" s="25">
        <v>0</v>
      </c>
      <c r="AM68" s="25">
        <v>0</v>
      </c>
      <c r="AN68" s="25">
        <v>0</v>
      </c>
      <c r="AO68" s="25">
        <v>0</v>
      </c>
      <c r="AP68" s="25">
        <f t="shared" si="27"/>
        <v>7390</v>
      </c>
      <c r="AQ68" s="25">
        <f t="shared" si="28"/>
        <v>6049.19</v>
      </c>
      <c r="AR68" s="25">
        <f t="shared" si="20"/>
        <v>81.85642760487144</v>
      </c>
      <c r="AS68" s="25">
        <v>7390</v>
      </c>
      <c r="AT68" s="25">
        <v>6049.19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25</v>
      </c>
      <c r="BQ68" s="25">
        <v>0</v>
      </c>
      <c r="BR68" s="25">
        <f t="shared" si="29"/>
        <v>23342.9</v>
      </c>
      <c r="BS68" s="25">
        <f t="shared" si="30"/>
        <v>22804.289999999997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f t="shared" si="31"/>
        <v>0</v>
      </c>
      <c r="CH68" s="25">
        <f t="shared" si="32"/>
        <v>0</v>
      </c>
    </row>
    <row r="69" spans="1:86" ht="17.25">
      <c r="A69" s="22">
        <v>60</v>
      </c>
      <c r="B69" s="23">
        <v>9</v>
      </c>
      <c r="C69" s="29" t="s">
        <v>111</v>
      </c>
      <c r="D69" s="25">
        <v>23.554</v>
      </c>
      <c r="E69" s="25">
        <v>0.0003</v>
      </c>
      <c r="F69" s="25">
        <f t="shared" si="21"/>
        <v>7620</v>
      </c>
      <c r="G69" s="25">
        <f t="shared" si="22"/>
        <v>5151.326999999999</v>
      </c>
      <c r="H69" s="25">
        <f t="shared" si="12"/>
        <v>67.60271653543306</v>
      </c>
      <c r="I69" s="25">
        <f t="shared" si="23"/>
        <v>4120</v>
      </c>
      <c r="J69" s="25">
        <f t="shared" si="24"/>
        <v>1617.577</v>
      </c>
      <c r="K69" s="25">
        <f t="shared" si="13"/>
        <v>39.26157766990291</v>
      </c>
      <c r="L69" s="25">
        <f t="shared" si="25"/>
        <v>150</v>
      </c>
      <c r="M69" s="25">
        <f t="shared" si="26"/>
        <v>228.588</v>
      </c>
      <c r="N69" s="25">
        <f t="shared" si="14"/>
        <v>152.392</v>
      </c>
      <c r="O69" s="25">
        <v>0</v>
      </c>
      <c r="P69" s="25">
        <v>0</v>
      </c>
      <c r="Q69" s="25" t="e">
        <f t="shared" si="15"/>
        <v>#DIV/0!</v>
      </c>
      <c r="R69" s="25">
        <v>1650</v>
      </c>
      <c r="S69" s="25">
        <v>291.489</v>
      </c>
      <c r="T69" s="25">
        <f t="shared" si="16"/>
        <v>17.665999999999997</v>
      </c>
      <c r="U69" s="25">
        <v>150</v>
      </c>
      <c r="V69" s="25">
        <v>228.588</v>
      </c>
      <c r="W69" s="25">
        <f t="shared" si="17"/>
        <v>152.392</v>
      </c>
      <c r="X69" s="25">
        <v>0</v>
      </c>
      <c r="Y69" s="25">
        <v>0</v>
      </c>
      <c r="Z69" s="25" t="e">
        <f t="shared" si="18"/>
        <v>#DIV/0!</v>
      </c>
      <c r="AA69" s="25">
        <v>0</v>
      </c>
      <c r="AB69" s="25">
        <v>0</v>
      </c>
      <c r="AC69" s="25" t="e">
        <f t="shared" si="19"/>
        <v>#DIV/0!</v>
      </c>
      <c r="AD69" s="25">
        <v>0</v>
      </c>
      <c r="AE69" s="25">
        <v>0</v>
      </c>
      <c r="AF69" s="25">
        <v>0</v>
      </c>
      <c r="AG69" s="25">
        <v>0</v>
      </c>
      <c r="AH69" s="25">
        <v>3500</v>
      </c>
      <c r="AI69" s="25">
        <v>3500</v>
      </c>
      <c r="AJ69" s="25">
        <v>0</v>
      </c>
      <c r="AK69" s="25">
        <v>75.1</v>
      </c>
      <c r="AL69" s="25">
        <v>0</v>
      </c>
      <c r="AM69" s="25">
        <v>0</v>
      </c>
      <c r="AN69" s="25">
        <v>0</v>
      </c>
      <c r="AO69" s="25">
        <v>0</v>
      </c>
      <c r="AP69" s="25">
        <f t="shared" si="27"/>
        <v>2200</v>
      </c>
      <c r="AQ69" s="25">
        <f t="shared" si="28"/>
        <v>1037.5</v>
      </c>
      <c r="AR69" s="25">
        <f t="shared" si="20"/>
        <v>47.159090909090914</v>
      </c>
      <c r="AS69" s="25">
        <v>2200</v>
      </c>
      <c r="AT69" s="25">
        <v>1037.5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120</v>
      </c>
      <c r="BH69" s="25">
        <v>20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40</v>
      </c>
      <c r="BQ69" s="25">
        <v>-41.35</v>
      </c>
      <c r="BR69" s="25">
        <f t="shared" si="29"/>
        <v>7620</v>
      </c>
      <c r="BS69" s="25">
        <f t="shared" si="30"/>
        <v>5151.326999999999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f t="shared" si="31"/>
        <v>0</v>
      </c>
      <c r="CH69" s="25">
        <f t="shared" si="32"/>
        <v>0</v>
      </c>
    </row>
    <row r="70" spans="1:86" ht="17.25">
      <c r="A70" s="22">
        <v>61</v>
      </c>
      <c r="B70" s="20">
        <v>73</v>
      </c>
      <c r="C70" s="29" t="s">
        <v>112</v>
      </c>
      <c r="D70" s="25">
        <v>0</v>
      </c>
      <c r="E70" s="25">
        <v>1424.9754</v>
      </c>
      <c r="F70" s="25">
        <f t="shared" si="21"/>
        <v>19370.5</v>
      </c>
      <c r="G70" s="25">
        <f t="shared" si="22"/>
        <v>19590.853999999996</v>
      </c>
      <c r="H70" s="25">
        <f t="shared" si="12"/>
        <v>101.13757517875118</v>
      </c>
      <c r="I70" s="25">
        <f t="shared" si="23"/>
        <v>12656.1</v>
      </c>
      <c r="J70" s="25">
        <f t="shared" si="24"/>
        <v>12876.454</v>
      </c>
      <c r="K70" s="25">
        <f t="shared" si="13"/>
        <v>101.74108927710748</v>
      </c>
      <c r="L70" s="25">
        <f t="shared" si="25"/>
        <v>900</v>
      </c>
      <c r="M70" s="25">
        <f t="shared" si="26"/>
        <v>968.91</v>
      </c>
      <c r="N70" s="25">
        <f t="shared" si="14"/>
        <v>107.65666666666667</v>
      </c>
      <c r="O70" s="25">
        <v>200</v>
      </c>
      <c r="P70" s="25">
        <v>150</v>
      </c>
      <c r="Q70" s="25">
        <f t="shared" si="15"/>
        <v>75</v>
      </c>
      <c r="R70" s="25">
        <v>1900</v>
      </c>
      <c r="S70" s="25">
        <v>3482.594</v>
      </c>
      <c r="T70" s="25">
        <f t="shared" si="16"/>
        <v>183.29442105263158</v>
      </c>
      <c r="U70" s="25">
        <v>700</v>
      </c>
      <c r="V70" s="25">
        <v>818.91</v>
      </c>
      <c r="W70" s="25">
        <f t="shared" si="17"/>
        <v>116.98714285714284</v>
      </c>
      <c r="X70" s="25">
        <v>250.5</v>
      </c>
      <c r="Y70" s="25">
        <v>592.45</v>
      </c>
      <c r="Z70" s="25">
        <f t="shared" si="18"/>
        <v>236.50698602794412</v>
      </c>
      <c r="AA70" s="25">
        <v>0</v>
      </c>
      <c r="AB70" s="25">
        <v>0</v>
      </c>
      <c r="AC70" s="25" t="e">
        <f t="shared" si="19"/>
        <v>#DIV/0!</v>
      </c>
      <c r="AD70" s="25">
        <v>0</v>
      </c>
      <c r="AE70" s="25">
        <v>0</v>
      </c>
      <c r="AF70" s="25">
        <v>0</v>
      </c>
      <c r="AG70" s="25">
        <v>0</v>
      </c>
      <c r="AH70" s="25">
        <v>6268.2</v>
      </c>
      <c r="AI70" s="25">
        <v>6268.2</v>
      </c>
      <c r="AJ70" s="25">
        <v>446.2</v>
      </c>
      <c r="AK70" s="25">
        <v>446.2</v>
      </c>
      <c r="AL70" s="25">
        <v>0</v>
      </c>
      <c r="AM70" s="25">
        <v>0</v>
      </c>
      <c r="AN70" s="25">
        <v>0</v>
      </c>
      <c r="AO70" s="25">
        <v>0</v>
      </c>
      <c r="AP70" s="25">
        <f t="shared" si="27"/>
        <v>8855.6</v>
      </c>
      <c r="AQ70" s="25">
        <f t="shared" si="28"/>
        <v>7221.700000000001</v>
      </c>
      <c r="AR70" s="25">
        <f t="shared" si="20"/>
        <v>81.5495279822937</v>
      </c>
      <c r="AS70" s="25">
        <v>7355.6</v>
      </c>
      <c r="AT70" s="25">
        <v>6582.1</v>
      </c>
      <c r="AU70" s="25">
        <v>0</v>
      </c>
      <c r="AV70" s="25">
        <v>0</v>
      </c>
      <c r="AW70" s="25">
        <v>0</v>
      </c>
      <c r="AX70" s="25">
        <v>0</v>
      </c>
      <c r="AY70" s="25">
        <v>1500</v>
      </c>
      <c r="AZ70" s="25">
        <v>639.6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150</v>
      </c>
      <c r="BH70" s="25">
        <v>610.8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600</v>
      </c>
      <c r="BP70" s="25">
        <v>0</v>
      </c>
      <c r="BQ70" s="25">
        <v>0</v>
      </c>
      <c r="BR70" s="25">
        <f t="shared" si="29"/>
        <v>19370.5</v>
      </c>
      <c r="BS70" s="25">
        <f t="shared" si="30"/>
        <v>19590.853999999996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1000</v>
      </c>
      <c r="CE70" s="25">
        <v>1000</v>
      </c>
      <c r="CF70" s="25">
        <v>0</v>
      </c>
      <c r="CG70" s="25">
        <f t="shared" si="31"/>
        <v>1000</v>
      </c>
      <c r="CH70" s="25">
        <f t="shared" si="32"/>
        <v>1000</v>
      </c>
    </row>
    <row r="71" spans="1:86" ht="17.25">
      <c r="A71" s="22">
        <v>62</v>
      </c>
      <c r="B71" s="20">
        <v>17</v>
      </c>
      <c r="C71" s="29" t="s">
        <v>113</v>
      </c>
      <c r="D71" s="25">
        <v>5000</v>
      </c>
      <c r="E71" s="25">
        <v>175.907</v>
      </c>
      <c r="F71" s="25">
        <f t="shared" si="21"/>
        <v>16358.400000000001</v>
      </c>
      <c r="G71" s="25">
        <f t="shared" si="22"/>
        <v>16409.532</v>
      </c>
      <c r="H71" s="25">
        <f t="shared" si="12"/>
        <v>100.3125733568075</v>
      </c>
      <c r="I71" s="25">
        <f t="shared" si="23"/>
        <v>7639.900000000001</v>
      </c>
      <c r="J71" s="25">
        <f t="shared" si="24"/>
        <v>7691.031999999999</v>
      </c>
      <c r="K71" s="25">
        <f t="shared" si="13"/>
        <v>100.66927577586094</v>
      </c>
      <c r="L71" s="25">
        <f t="shared" si="25"/>
        <v>184.3</v>
      </c>
      <c r="M71" s="25">
        <f t="shared" si="26"/>
        <v>282.48900000000003</v>
      </c>
      <c r="N71" s="25">
        <f t="shared" si="14"/>
        <v>153.27672273467175</v>
      </c>
      <c r="O71" s="25">
        <v>3</v>
      </c>
      <c r="P71" s="25">
        <v>0.478</v>
      </c>
      <c r="Q71" s="25">
        <f t="shared" si="15"/>
        <v>15.933333333333334</v>
      </c>
      <c r="R71" s="25">
        <v>2141.9</v>
      </c>
      <c r="S71" s="25">
        <v>1669.651</v>
      </c>
      <c r="T71" s="25">
        <f t="shared" si="16"/>
        <v>77.95186516644101</v>
      </c>
      <c r="U71" s="25">
        <v>181.3</v>
      </c>
      <c r="V71" s="25">
        <v>282.011</v>
      </c>
      <c r="W71" s="25">
        <f t="shared" si="17"/>
        <v>155.54936569222284</v>
      </c>
      <c r="X71" s="25">
        <v>120</v>
      </c>
      <c r="Y71" s="25">
        <v>161.8</v>
      </c>
      <c r="Z71" s="25">
        <f t="shared" si="18"/>
        <v>134.83333333333334</v>
      </c>
      <c r="AA71" s="25">
        <v>0</v>
      </c>
      <c r="AB71" s="25">
        <v>0</v>
      </c>
      <c r="AC71" s="25" t="e">
        <f t="shared" si="19"/>
        <v>#DIV/0!</v>
      </c>
      <c r="AD71" s="25">
        <v>0</v>
      </c>
      <c r="AE71" s="25">
        <v>0</v>
      </c>
      <c r="AF71" s="25">
        <v>0</v>
      </c>
      <c r="AG71" s="25">
        <v>0</v>
      </c>
      <c r="AH71" s="25">
        <v>8305.5</v>
      </c>
      <c r="AI71" s="25">
        <v>8305.5</v>
      </c>
      <c r="AJ71" s="25">
        <v>413</v>
      </c>
      <c r="AK71" s="25">
        <v>413</v>
      </c>
      <c r="AL71" s="25">
        <v>0</v>
      </c>
      <c r="AM71" s="25">
        <v>0</v>
      </c>
      <c r="AN71" s="25">
        <v>0</v>
      </c>
      <c r="AO71" s="25">
        <v>0</v>
      </c>
      <c r="AP71" s="25">
        <f t="shared" si="27"/>
        <v>1366.7</v>
      </c>
      <c r="AQ71" s="25">
        <f t="shared" si="28"/>
        <v>1748.072</v>
      </c>
      <c r="AR71" s="25">
        <f t="shared" si="20"/>
        <v>127.9045876929831</v>
      </c>
      <c r="AS71" s="25">
        <v>1366.7</v>
      </c>
      <c r="AT71" s="25">
        <v>1748.072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3827</v>
      </c>
      <c r="BP71" s="25">
        <v>3829.02</v>
      </c>
      <c r="BQ71" s="25">
        <v>0</v>
      </c>
      <c r="BR71" s="25">
        <f t="shared" si="29"/>
        <v>16358.400000000001</v>
      </c>
      <c r="BS71" s="25">
        <f t="shared" si="30"/>
        <v>16409.532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2771.5</v>
      </c>
      <c r="CE71" s="25">
        <v>2725</v>
      </c>
      <c r="CF71" s="25">
        <v>0</v>
      </c>
      <c r="CG71" s="25">
        <f t="shared" si="31"/>
        <v>2771.5</v>
      </c>
      <c r="CH71" s="25">
        <f t="shared" si="32"/>
        <v>2725</v>
      </c>
    </row>
    <row r="72" spans="1:86" ht="17.25">
      <c r="A72" s="22">
        <v>63</v>
      </c>
      <c r="B72" s="23">
        <v>10</v>
      </c>
      <c r="C72" s="29" t="s">
        <v>114</v>
      </c>
      <c r="D72" s="25">
        <v>0</v>
      </c>
      <c r="E72" s="25">
        <v>222.2877</v>
      </c>
      <c r="F72" s="25">
        <f t="shared" si="21"/>
        <v>16664.2</v>
      </c>
      <c r="G72" s="25">
        <f t="shared" si="22"/>
        <v>16814.046000000002</v>
      </c>
      <c r="H72" s="25">
        <f t="shared" si="12"/>
        <v>100.89920908294428</v>
      </c>
      <c r="I72" s="25">
        <f t="shared" si="23"/>
        <v>1961.2</v>
      </c>
      <c r="J72" s="25">
        <f t="shared" si="24"/>
        <v>2111.046</v>
      </c>
      <c r="K72" s="25">
        <f t="shared" si="13"/>
        <v>107.6405262084438</v>
      </c>
      <c r="L72" s="25">
        <f t="shared" si="25"/>
        <v>145.2</v>
      </c>
      <c r="M72" s="25">
        <f t="shared" si="26"/>
        <v>286.468</v>
      </c>
      <c r="N72" s="25">
        <f t="shared" si="14"/>
        <v>197.29201101928376</v>
      </c>
      <c r="O72" s="25">
        <v>0</v>
      </c>
      <c r="P72" s="25">
        <v>0</v>
      </c>
      <c r="Q72" s="25" t="e">
        <f t="shared" si="15"/>
        <v>#DIV/0!</v>
      </c>
      <c r="R72" s="25">
        <v>1675.6</v>
      </c>
      <c r="S72" s="25">
        <v>1637.378</v>
      </c>
      <c r="T72" s="25">
        <f t="shared" si="16"/>
        <v>97.71890666030079</v>
      </c>
      <c r="U72" s="25">
        <v>145.2</v>
      </c>
      <c r="V72" s="25">
        <v>286.468</v>
      </c>
      <c r="W72" s="25">
        <f t="shared" si="17"/>
        <v>197.29201101928376</v>
      </c>
      <c r="X72" s="25">
        <v>30</v>
      </c>
      <c r="Y72" s="25">
        <v>30</v>
      </c>
      <c r="Z72" s="25">
        <f t="shared" si="18"/>
        <v>100</v>
      </c>
      <c r="AA72" s="25">
        <v>0</v>
      </c>
      <c r="AB72" s="25">
        <v>0</v>
      </c>
      <c r="AC72" s="25" t="e">
        <f t="shared" si="19"/>
        <v>#DIV/0!</v>
      </c>
      <c r="AD72" s="25">
        <v>0</v>
      </c>
      <c r="AE72" s="25">
        <v>0</v>
      </c>
      <c r="AF72" s="25">
        <v>0</v>
      </c>
      <c r="AG72" s="25">
        <v>0</v>
      </c>
      <c r="AH72" s="25">
        <v>14597.3</v>
      </c>
      <c r="AI72" s="25">
        <v>14597.3</v>
      </c>
      <c r="AJ72" s="25">
        <v>105.7</v>
      </c>
      <c r="AK72" s="25">
        <v>105.7</v>
      </c>
      <c r="AL72" s="25">
        <v>0</v>
      </c>
      <c r="AM72" s="25">
        <v>0</v>
      </c>
      <c r="AN72" s="25">
        <v>0</v>
      </c>
      <c r="AO72" s="25">
        <v>0</v>
      </c>
      <c r="AP72" s="25">
        <f t="shared" si="27"/>
        <v>110.4</v>
      </c>
      <c r="AQ72" s="25">
        <f t="shared" si="28"/>
        <v>157.2</v>
      </c>
      <c r="AR72" s="25">
        <f t="shared" si="20"/>
        <v>142.39130434782606</v>
      </c>
      <c r="AS72" s="25">
        <v>110.4</v>
      </c>
      <c r="AT72" s="25">
        <v>157.2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f t="shared" si="29"/>
        <v>16664.2</v>
      </c>
      <c r="BS72" s="25">
        <f t="shared" si="30"/>
        <v>16814.046000000002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f t="shared" si="31"/>
        <v>0</v>
      </c>
      <c r="CH72" s="25">
        <f t="shared" si="32"/>
        <v>0</v>
      </c>
    </row>
    <row r="73" spans="1:86" ht="17.25">
      <c r="A73" s="22">
        <v>64</v>
      </c>
      <c r="B73" s="23">
        <v>3</v>
      </c>
      <c r="C73" s="29" t="s">
        <v>115</v>
      </c>
      <c r="D73" s="25">
        <v>32283.695</v>
      </c>
      <c r="E73" s="25">
        <v>23709.7096</v>
      </c>
      <c r="F73" s="25">
        <f t="shared" si="21"/>
        <v>242489.7001</v>
      </c>
      <c r="G73" s="25">
        <f t="shared" si="22"/>
        <v>246031.71859999996</v>
      </c>
      <c r="H73" s="25">
        <f t="shared" si="12"/>
        <v>101.46068822656768</v>
      </c>
      <c r="I73" s="25">
        <f t="shared" si="23"/>
        <v>56422</v>
      </c>
      <c r="J73" s="25">
        <f t="shared" si="24"/>
        <v>59950.138600000006</v>
      </c>
      <c r="K73" s="25">
        <f t="shared" si="13"/>
        <v>106.25312573109782</v>
      </c>
      <c r="L73" s="25">
        <f t="shared" si="25"/>
        <v>22457</v>
      </c>
      <c r="M73" s="25">
        <f t="shared" si="26"/>
        <v>27187.182</v>
      </c>
      <c r="N73" s="25">
        <f t="shared" si="14"/>
        <v>121.06328538985618</v>
      </c>
      <c r="O73" s="25">
        <v>5256.5</v>
      </c>
      <c r="P73" s="25">
        <v>5426.099</v>
      </c>
      <c r="Q73" s="25">
        <f t="shared" si="15"/>
        <v>103.22646247503091</v>
      </c>
      <c r="R73" s="25">
        <v>7850</v>
      </c>
      <c r="S73" s="25">
        <v>8173.337</v>
      </c>
      <c r="T73" s="25">
        <f t="shared" si="16"/>
        <v>104.11894267515925</v>
      </c>
      <c r="U73" s="25">
        <v>17200.5</v>
      </c>
      <c r="V73" s="25">
        <v>21761.083</v>
      </c>
      <c r="W73" s="25">
        <f t="shared" si="17"/>
        <v>126.51424667887561</v>
      </c>
      <c r="X73" s="25">
        <v>5345</v>
      </c>
      <c r="Y73" s="25">
        <v>4496.44</v>
      </c>
      <c r="Z73" s="25">
        <f t="shared" si="18"/>
        <v>84.12422825070158</v>
      </c>
      <c r="AA73" s="25">
        <v>8000</v>
      </c>
      <c r="AB73" s="25">
        <v>7956.8</v>
      </c>
      <c r="AC73" s="25">
        <f t="shared" si="19"/>
        <v>99.46000000000001</v>
      </c>
      <c r="AD73" s="25">
        <v>0</v>
      </c>
      <c r="AE73" s="25">
        <v>0</v>
      </c>
      <c r="AF73" s="25">
        <v>0</v>
      </c>
      <c r="AG73" s="25">
        <v>0</v>
      </c>
      <c r="AH73" s="25">
        <v>156452.9</v>
      </c>
      <c r="AI73" s="25">
        <v>156452.9</v>
      </c>
      <c r="AJ73" s="25">
        <v>11800.7</v>
      </c>
      <c r="AK73" s="25">
        <v>11800.7</v>
      </c>
      <c r="AL73" s="25">
        <v>0</v>
      </c>
      <c r="AM73" s="25">
        <v>0</v>
      </c>
      <c r="AN73" s="25">
        <v>0</v>
      </c>
      <c r="AO73" s="25">
        <v>0</v>
      </c>
      <c r="AP73" s="25">
        <f t="shared" si="27"/>
        <v>11310</v>
      </c>
      <c r="AQ73" s="25">
        <f t="shared" si="28"/>
        <v>11089.6916</v>
      </c>
      <c r="AR73" s="25">
        <f t="shared" si="20"/>
        <v>98.05209195402298</v>
      </c>
      <c r="AS73" s="25">
        <v>5110</v>
      </c>
      <c r="AT73" s="25">
        <v>5139.634</v>
      </c>
      <c r="AU73" s="25">
        <v>0</v>
      </c>
      <c r="AV73" s="25">
        <v>0</v>
      </c>
      <c r="AW73" s="25">
        <v>0</v>
      </c>
      <c r="AX73" s="25">
        <v>0</v>
      </c>
      <c r="AY73" s="25">
        <v>6200</v>
      </c>
      <c r="AZ73" s="25">
        <v>5950.0576</v>
      </c>
      <c r="BA73" s="25">
        <v>0</v>
      </c>
      <c r="BB73" s="25">
        <v>0</v>
      </c>
      <c r="BC73" s="25">
        <v>3521.3</v>
      </c>
      <c r="BD73" s="25">
        <v>3535.18</v>
      </c>
      <c r="BE73" s="25">
        <v>560</v>
      </c>
      <c r="BF73" s="25">
        <v>494.5</v>
      </c>
      <c r="BG73" s="25">
        <v>600</v>
      </c>
      <c r="BH73" s="25">
        <v>479</v>
      </c>
      <c r="BI73" s="25">
        <v>0</v>
      </c>
      <c r="BJ73" s="25">
        <v>1.188</v>
      </c>
      <c r="BK73" s="25">
        <v>300</v>
      </c>
      <c r="BL73" s="25">
        <v>72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f t="shared" si="29"/>
        <v>228196.9</v>
      </c>
      <c r="BS73" s="25">
        <f t="shared" si="30"/>
        <v>231738.91859999998</v>
      </c>
      <c r="BT73" s="25">
        <v>0</v>
      </c>
      <c r="BU73" s="25">
        <v>0</v>
      </c>
      <c r="BV73" s="25">
        <v>14292.8001</v>
      </c>
      <c r="BW73" s="25">
        <v>14292.8</v>
      </c>
      <c r="BX73" s="25">
        <v>0</v>
      </c>
      <c r="BY73" s="25">
        <v>0</v>
      </c>
      <c r="BZ73" s="25">
        <v>0</v>
      </c>
      <c r="CA73" s="25">
        <v>0</v>
      </c>
      <c r="CB73" s="25">
        <v>0</v>
      </c>
      <c r="CC73" s="25">
        <v>0</v>
      </c>
      <c r="CD73" s="25">
        <v>0</v>
      </c>
      <c r="CE73" s="25">
        <v>0</v>
      </c>
      <c r="CF73" s="25">
        <v>0</v>
      </c>
      <c r="CG73" s="25">
        <f t="shared" si="31"/>
        <v>14292.8001</v>
      </c>
      <c r="CH73" s="25">
        <f t="shared" si="32"/>
        <v>14292.8</v>
      </c>
    </row>
    <row r="74" spans="1:86" ht="17.25">
      <c r="A74" s="22">
        <v>65</v>
      </c>
      <c r="B74" s="20">
        <v>44</v>
      </c>
      <c r="C74" s="29" t="s">
        <v>116</v>
      </c>
      <c r="D74" s="25">
        <v>26722.103</v>
      </c>
      <c r="E74" s="25">
        <v>11201.563</v>
      </c>
      <c r="F74" s="25">
        <f aca="true" t="shared" si="33" ref="F74:F100">BR74+CG74-CD74</f>
        <v>44226.5</v>
      </c>
      <c r="G74" s="25">
        <f aca="true" t="shared" si="34" ref="G74:G100">BS74+CH74-CE74</f>
        <v>45859.347</v>
      </c>
      <c r="H74" s="25">
        <f t="shared" si="12"/>
        <v>103.6920104462257</v>
      </c>
      <c r="I74" s="25">
        <f aca="true" t="shared" si="35" ref="I74:I100">O74+R74+U74+X74+AA74+AD74+AN74+AS74+AU74+AW74+AY74+BA74+BE74+BG74+BI74+BK74+BO74</f>
        <v>11757</v>
      </c>
      <c r="J74" s="25">
        <f aca="true" t="shared" si="36" ref="J74:J100">P74+S74+V74+Y74+AB74+AE74+AO74+AT74+AV74+AX74+AZ74+BB74+BF74+BH74+BJ74+BL74+BP74</f>
        <v>13063.947</v>
      </c>
      <c r="K74" s="25">
        <f t="shared" si="13"/>
        <v>111.11633069660627</v>
      </c>
      <c r="L74" s="25">
        <f aca="true" t="shared" si="37" ref="L74:L100">O74+U74</f>
        <v>6984.8</v>
      </c>
      <c r="M74" s="25">
        <f aca="true" t="shared" si="38" ref="M74:M100">P74+V74</f>
        <v>8257.588</v>
      </c>
      <c r="N74" s="25">
        <f t="shared" si="14"/>
        <v>118.22225403733822</v>
      </c>
      <c r="O74" s="25">
        <v>0</v>
      </c>
      <c r="P74" s="25">
        <v>0.524</v>
      </c>
      <c r="Q74" s="25" t="e">
        <f t="shared" si="15"/>
        <v>#DIV/0!</v>
      </c>
      <c r="R74" s="25">
        <v>3202.2</v>
      </c>
      <c r="S74" s="25">
        <v>3215.62</v>
      </c>
      <c r="T74" s="25">
        <f t="shared" si="16"/>
        <v>100.41908687777152</v>
      </c>
      <c r="U74" s="25">
        <v>6984.8</v>
      </c>
      <c r="V74" s="25">
        <v>8257.064</v>
      </c>
      <c r="W74" s="25">
        <f t="shared" si="17"/>
        <v>118.2147520329859</v>
      </c>
      <c r="X74" s="25">
        <v>180</v>
      </c>
      <c r="Y74" s="25">
        <v>180</v>
      </c>
      <c r="Z74" s="25">
        <f t="shared" si="18"/>
        <v>100</v>
      </c>
      <c r="AA74" s="25">
        <v>0</v>
      </c>
      <c r="AB74" s="25">
        <v>0</v>
      </c>
      <c r="AC74" s="25" t="e">
        <f t="shared" si="19"/>
        <v>#DIV/0!</v>
      </c>
      <c r="AD74" s="25">
        <v>0</v>
      </c>
      <c r="AE74" s="25">
        <v>0</v>
      </c>
      <c r="AF74" s="25">
        <v>0</v>
      </c>
      <c r="AG74" s="25">
        <v>0</v>
      </c>
      <c r="AH74" s="25">
        <v>31629.9</v>
      </c>
      <c r="AI74" s="25">
        <v>31629.9</v>
      </c>
      <c r="AJ74" s="25">
        <v>839.6</v>
      </c>
      <c r="AK74" s="25">
        <v>1165.5</v>
      </c>
      <c r="AL74" s="25">
        <v>0</v>
      </c>
      <c r="AM74" s="25">
        <v>0</v>
      </c>
      <c r="AN74" s="25">
        <v>0</v>
      </c>
      <c r="AO74" s="25">
        <v>0</v>
      </c>
      <c r="AP74" s="25">
        <f aca="true" t="shared" si="39" ref="AP74:AP100">AS74+AU74+AW74+AY74</f>
        <v>1390</v>
      </c>
      <c r="AQ74" s="25">
        <f aca="true" t="shared" si="40" ref="AQ74:AQ100">AT74+AV74+AX74+AZ74</f>
        <v>1395.739</v>
      </c>
      <c r="AR74" s="25">
        <f t="shared" si="20"/>
        <v>100.41287769784174</v>
      </c>
      <c r="AS74" s="25">
        <v>680</v>
      </c>
      <c r="AT74" s="25">
        <v>1265.739</v>
      </c>
      <c r="AU74" s="25">
        <v>450</v>
      </c>
      <c r="AV74" s="25">
        <v>0</v>
      </c>
      <c r="AW74" s="25">
        <v>0</v>
      </c>
      <c r="AX74" s="25">
        <v>0</v>
      </c>
      <c r="AY74" s="25">
        <v>260</v>
      </c>
      <c r="AZ74" s="25">
        <v>130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15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f aca="true" t="shared" si="41" ref="BR74:BR100">O74+R74+U74+X74+AA74+AD74+AF74+AH74+AJ74+AL74+AN74+AS74+AU74+AW74+AY74+BA74+BC74+BE74+BG74+BI74+BK74+BM74+BO74</f>
        <v>44226.5</v>
      </c>
      <c r="BS74" s="25">
        <f aca="true" t="shared" si="42" ref="BS74:BS100">P74+S74+V74+Y74+AB74+AE74+AG74+AI74+AK74+AM74+AO74+AT74+AV74+AX74+AZ74+BB74+BD74+BF74+BH74+BJ74+BL74+BN74+BP74+BQ74</f>
        <v>45859.347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980</v>
      </c>
      <c r="CE74" s="25">
        <v>0</v>
      </c>
      <c r="CF74" s="25">
        <v>0</v>
      </c>
      <c r="CG74" s="25">
        <f aca="true" t="shared" si="43" ref="CG74:CG100">BT74+BV74+BX74+BZ74+CB74+CD74</f>
        <v>980</v>
      </c>
      <c r="CH74" s="25">
        <f aca="true" t="shared" si="44" ref="CH74:CH100">BU74+BW74+BY74+CA74+CC74+CE74+CF74</f>
        <v>0</v>
      </c>
    </row>
    <row r="75" spans="1:86" ht="17.25">
      <c r="A75" s="22">
        <v>66</v>
      </c>
      <c r="B75" s="20">
        <v>61</v>
      </c>
      <c r="C75" s="29" t="s">
        <v>117</v>
      </c>
      <c r="D75" s="25">
        <v>2509.8498</v>
      </c>
      <c r="E75" s="25">
        <v>1105.706</v>
      </c>
      <c r="F75" s="25">
        <f t="shared" si="33"/>
        <v>19647.100000000002</v>
      </c>
      <c r="G75" s="25">
        <f t="shared" si="34"/>
        <v>19772.13</v>
      </c>
      <c r="H75" s="25">
        <f aca="true" t="shared" si="45" ref="H75:H101">G75/F75*100</f>
        <v>100.63637890579271</v>
      </c>
      <c r="I75" s="25">
        <f t="shared" si="35"/>
        <v>4047.6000000000004</v>
      </c>
      <c r="J75" s="25">
        <f t="shared" si="36"/>
        <v>4173.7300000000005</v>
      </c>
      <c r="K75" s="25">
        <f aca="true" t="shared" si="46" ref="K75:K101">J75/I75*100</f>
        <v>103.11616760549462</v>
      </c>
      <c r="L75" s="25">
        <f t="shared" si="37"/>
        <v>718.0999999999999</v>
      </c>
      <c r="M75" s="25">
        <f t="shared" si="38"/>
        <v>937.164</v>
      </c>
      <c r="N75" s="25">
        <f aca="true" t="shared" si="47" ref="N75:N101">M75/L75*100</f>
        <v>130.5060576521376</v>
      </c>
      <c r="O75" s="25">
        <v>14.8</v>
      </c>
      <c r="P75" s="25">
        <v>0.164</v>
      </c>
      <c r="Q75" s="25">
        <f aca="true" t="shared" si="48" ref="Q75:Q101">P75/O75*100</f>
        <v>1.1081081081081081</v>
      </c>
      <c r="R75" s="25">
        <v>2306.8</v>
      </c>
      <c r="S75" s="25">
        <v>2135</v>
      </c>
      <c r="T75" s="25">
        <f aca="true" t="shared" si="49" ref="T75:T101">S75/R75*100</f>
        <v>92.55245361539795</v>
      </c>
      <c r="U75" s="25">
        <v>703.3</v>
      </c>
      <c r="V75" s="25">
        <v>937</v>
      </c>
      <c r="W75" s="25">
        <f aca="true" t="shared" si="50" ref="W75:W101">V75/U75*100</f>
        <v>133.22906298876725</v>
      </c>
      <c r="X75" s="25">
        <v>250</v>
      </c>
      <c r="Y75" s="25">
        <v>110</v>
      </c>
      <c r="Z75" s="25">
        <f aca="true" t="shared" si="51" ref="Z75:Z101">Y75/X75*100</f>
        <v>44</v>
      </c>
      <c r="AA75" s="25">
        <v>0</v>
      </c>
      <c r="AB75" s="25">
        <v>0</v>
      </c>
      <c r="AC75" s="25" t="e">
        <f aca="true" t="shared" si="52" ref="AC75:AC101">AB75/AA75*100</f>
        <v>#DIV/0!</v>
      </c>
      <c r="AD75" s="25">
        <v>0</v>
      </c>
      <c r="AE75" s="25">
        <v>0</v>
      </c>
      <c r="AF75" s="25">
        <v>0</v>
      </c>
      <c r="AG75" s="25">
        <v>0</v>
      </c>
      <c r="AH75" s="25">
        <v>14837.6</v>
      </c>
      <c r="AI75" s="25">
        <v>14836.5</v>
      </c>
      <c r="AJ75" s="25">
        <v>761.9</v>
      </c>
      <c r="AK75" s="25">
        <v>761.9</v>
      </c>
      <c r="AL75" s="25">
        <v>0</v>
      </c>
      <c r="AM75" s="25">
        <v>0</v>
      </c>
      <c r="AN75" s="25">
        <v>0</v>
      </c>
      <c r="AO75" s="25">
        <v>0</v>
      </c>
      <c r="AP75" s="25">
        <f t="shared" si="39"/>
        <v>772.7</v>
      </c>
      <c r="AQ75" s="25">
        <f t="shared" si="40"/>
        <v>991.566</v>
      </c>
      <c r="AR75" s="25">
        <f aca="true" t="shared" si="53" ref="AR75:AR101">AQ75/AP75*100</f>
        <v>128.32483499417626</v>
      </c>
      <c r="AS75" s="25">
        <v>772.7</v>
      </c>
      <c r="AT75" s="25">
        <v>991.566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f t="shared" si="41"/>
        <v>19647.100000000002</v>
      </c>
      <c r="BS75" s="25">
        <f t="shared" si="42"/>
        <v>19772.13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300</v>
      </c>
      <c r="CE75" s="25">
        <v>0</v>
      </c>
      <c r="CF75" s="25">
        <v>0</v>
      </c>
      <c r="CG75" s="25">
        <f t="shared" si="43"/>
        <v>300</v>
      </c>
      <c r="CH75" s="25">
        <f t="shared" si="44"/>
        <v>0</v>
      </c>
    </row>
    <row r="76" spans="1:86" ht="17.25">
      <c r="A76" s="22">
        <v>67</v>
      </c>
      <c r="B76" s="20">
        <v>16</v>
      </c>
      <c r="C76" s="29" t="s">
        <v>118</v>
      </c>
      <c r="D76" s="25">
        <v>665.8262</v>
      </c>
      <c r="E76" s="25">
        <v>9.0737</v>
      </c>
      <c r="F76" s="25">
        <f t="shared" si="33"/>
        <v>55916.50000000001</v>
      </c>
      <c r="G76" s="25">
        <f t="shared" si="34"/>
        <v>54804.882600000004</v>
      </c>
      <c r="H76" s="25">
        <f t="shared" si="45"/>
        <v>98.01200468555793</v>
      </c>
      <c r="I76" s="25">
        <f t="shared" si="35"/>
        <v>11918.2</v>
      </c>
      <c r="J76" s="25">
        <f t="shared" si="36"/>
        <v>10806.5826</v>
      </c>
      <c r="K76" s="25">
        <f t="shared" si="46"/>
        <v>90.67294222281888</v>
      </c>
      <c r="L76" s="25">
        <f t="shared" si="37"/>
        <v>2186</v>
      </c>
      <c r="M76" s="25">
        <f t="shared" si="38"/>
        <v>2722.017</v>
      </c>
      <c r="N76" s="25">
        <f t="shared" si="47"/>
        <v>124.52044830741077</v>
      </c>
      <c r="O76" s="25">
        <v>0</v>
      </c>
      <c r="P76" s="25">
        <v>0.192</v>
      </c>
      <c r="Q76" s="25" t="e">
        <f t="shared" si="48"/>
        <v>#DIV/0!</v>
      </c>
      <c r="R76" s="25">
        <v>6494.2</v>
      </c>
      <c r="S76" s="25">
        <v>5585.6306</v>
      </c>
      <c r="T76" s="25">
        <f t="shared" si="49"/>
        <v>86.00952542268486</v>
      </c>
      <c r="U76" s="25">
        <v>2186</v>
      </c>
      <c r="V76" s="25">
        <v>2721.825</v>
      </c>
      <c r="W76" s="25">
        <f t="shared" si="50"/>
        <v>124.5116651418115</v>
      </c>
      <c r="X76" s="25">
        <v>250</v>
      </c>
      <c r="Y76" s="25">
        <v>298.685</v>
      </c>
      <c r="Z76" s="25">
        <f t="shared" si="51"/>
        <v>119.47399999999999</v>
      </c>
      <c r="AA76" s="25">
        <v>0</v>
      </c>
      <c r="AB76" s="25">
        <v>0</v>
      </c>
      <c r="AC76" s="25" t="e">
        <f t="shared" si="52"/>
        <v>#DIV/0!</v>
      </c>
      <c r="AD76" s="25">
        <v>0</v>
      </c>
      <c r="AE76" s="25">
        <v>0</v>
      </c>
      <c r="AF76" s="25">
        <v>0</v>
      </c>
      <c r="AG76" s="25">
        <v>0</v>
      </c>
      <c r="AH76" s="25">
        <v>40138.9</v>
      </c>
      <c r="AI76" s="25">
        <v>40138.9</v>
      </c>
      <c r="AJ76" s="25">
        <v>674.4</v>
      </c>
      <c r="AK76" s="25">
        <v>674.4</v>
      </c>
      <c r="AL76" s="25">
        <v>0</v>
      </c>
      <c r="AM76" s="25">
        <v>0</v>
      </c>
      <c r="AN76" s="25">
        <v>0</v>
      </c>
      <c r="AO76" s="25">
        <v>0</v>
      </c>
      <c r="AP76" s="25">
        <f t="shared" si="39"/>
        <v>2188</v>
      </c>
      <c r="AQ76" s="25">
        <f t="shared" si="40"/>
        <v>1336.05</v>
      </c>
      <c r="AR76" s="25">
        <f t="shared" si="53"/>
        <v>61.0626142595978</v>
      </c>
      <c r="AS76" s="25">
        <v>2188</v>
      </c>
      <c r="AT76" s="25">
        <v>1336.05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750</v>
      </c>
      <c r="BF76" s="25">
        <v>864.2</v>
      </c>
      <c r="BG76" s="25">
        <v>0</v>
      </c>
      <c r="BH76" s="25">
        <v>0</v>
      </c>
      <c r="BI76" s="25">
        <v>0</v>
      </c>
      <c r="BJ76" s="25">
        <v>0</v>
      </c>
      <c r="BK76" s="25">
        <v>50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f t="shared" si="41"/>
        <v>52731.50000000001</v>
      </c>
      <c r="BS76" s="25">
        <f t="shared" si="42"/>
        <v>51619.882600000004</v>
      </c>
      <c r="BT76" s="25">
        <v>0</v>
      </c>
      <c r="BU76" s="25">
        <v>0</v>
      </c>
      <c r="BV76" s="25">
        <v>3185</v>
      </c>
      <c r="BW76" s="25">
        <v>3185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1200</v>
      </c>
      <c r="CE76" s="25">
        <v>900</v>
      </c>
      <c r="CF76" s="25">
        <v>0</v>
      </c>
      <c r="CG76" s="25">
        <f t="shared" si="43"/>
        <v>4385</v>
      </c>
      <c r="CH76" s="25">
        <f t="shared" si="44"/>
        <v>4085</v>
      </c>
    </row>
    <row r="77" spans="1:86" ht="17.25">
      <c r="A77" s="22">
        <v>68</v>
      </c>
      <c r="B77" s="20">
        <v>33</v>
      </c>
      <c r="C77" s="29" t="s">
        <v>119</v>
      </c>
      <c r="D77" s="25">
        <v>0</v>
      </c>
      <c r="E77" s="25">
        <v>7694.6852</v>
      </c>
      <c r="F77" s="25">
        <f t="shared" si="33"/>
        <v>106338.1</v>
      </c>
      <c r="G77" s="25">
        <f t="shared" si="34"/>
        <v>106628.94490000002</v>
      </c>
      <c r="H77" s="25">
        <f t="shared" si="45"/>
        <v>100.27350958875512</v>
      </c>
      <c r="I77" s="25">
        <f t="shared" si="35"/>
        <v>10506.5</v>
      </c>
      <c r="J77" s="25">
        <f t="shared" si="36"/>
        <v>10797.344899999998</v>
      </c>
      <c r="K77" s="25">
        <f t="shared" si="46"/>
        <v>102.76823775757862</v>
      </c>
      <c r="L77" s="25">
        <f t="shared" si="37"/>
        <v>2841.6</v>
      </c>
      <c r="M77" s="25">
        <f t="shared" si="38"/>
        <v>3082.788</v>
      </c>
      <c r="N77" s="25">
        <f t="shared" si="47"/>
        <v>108.48775337837839</v>
      </c>
      <c r="O77" s="25">
        <v>1.6</v>
      </c>
      <c r="P77" s="25">
        <v>1.188</v>
      </c>
      <c r="Q77" s="25">
        <f t="shared" si="48"/>
        <v>74.25</v>
      </c>
      <c r="R77" s="25">
        <v>7075.9</v>
      </c>
      <c r="S77" s="25">
        <v>7347.1249</v>
      </c>
      <c r="T77" s="25">
        <f t="shared" si="49"/>
        <v>103.83307989089727</v>
      </c>
      <c r="U77" s="25">
        <v>2840</v>
      </c>
      <c r="V77" s="25">
        <v>3081.6</v>
      </c>
      <c r="W77" s="25">
        <f t="shared" si="50"/>
        <v>108.50704225352112</v>
      </c>
      <c r="X77" s="25">
        <v>259</v>
      </c>
      <c r="Y77" s="25">
        <v>14.9</v>
      </c>
      <c r="Z77" s="25">
        <f t="shared" si="51"/>
        <v>5.7528957528957525</v>
      </c>
      <c r="AA77" s="25">
        <v>0</v>
      </c>
      <c r="AB77" s="25">
        <v>0</v>
      </c>
      <c r="AC77" s="25" t="e">
        <f t="shared" si="52"/>
        <v>#DIV/0!</v>
      </c>
      <c r="AD77" s="25">
        <v>0</v>
      </c>
      <c r="AE77" s="25">
        <v>0</v>
      </c>
      <c r="AF77" s="25">
        <v>0</v>
      </c>
      <c r="AG77" s="25">
        <v>0</v>
      </c>
      <c r="AH77" s="25">
        <v>94293.5</v>
      </c>
      <c r="AI77" s="25">
        <v>94293.5</v>
      </c>
      <c r="AJ77" s="25">
        <v>1538.1</v>
      </c>
      <c r="AK77" s="25">
        <v>1538.1</v>
      </c>
      <c r="AL77" s="25">
        <v>0</v>
      </c>
      <c r="AM77" s="25">
        <v>0</v>
      </c>
      <c r="AN77" s="25">
        <v>0</v>
      </c>
      <c r="AO77" s="25">
        <v>0</v>
      </c>
      <c r="AP77" s="25">
        <f t="shared" si="39"/>
        <v>330</v>
      </c>
      <c r="AQ77" s="25">
        <f t="shared" si="40"/>
        <v>335.232</v>
      </c>
      <c r="AR77" s="25">
        <f t="shared" si="53"/>
        <v>101.58545454545455</v>
      </c>
      <c r="AS77" s="25">
        <v>330</v>
      </c>
      <c r="AT77" s="25">
        <v>335.232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17.3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f t="shared" si="41"/>
        <v>106338.1</v>
      </c>
      <c r="BS77" s="25">
        <f t="shared" si="42"/>
        <v>106628.94490000002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6643</v>
      </c>
      <c r="CE77" s="25">
        <v>6490.664</v>
      </c>
      <c r="CF77" s="25">
        <v>0</v>
      </c>
      <c r="CG77" s="25">
        <f t="shared" si="43"/>
        <v>6643</v>
      </c>
      <c r="CH77" s="25">
        <f t="shared" si="44"/>
        <v>6490.664</v>
      </c>
    </row>
    <row r="78" spans="1:86" ht="17.25">
      <c r="A78" s="22">
        <v>69</v>
      </c>
      <c r="B78" s="20">
        <v>86</v>
      </c>
      <c r="C78" s="29" t="s">
        <v>120</v>
      </c>
      <c r="D78" s="25">
        <v>1692.0054</v>
      </c>
      <c r="E78" s="25">
        <v>17651.084</v>
      </c>
      <c r="F78" s="25">
        <f t="shared" si="33"/>
        <v>92451.5</v>
      </c>
      <c r="G78" s="25">
        <f t="shared" si="34"/>
        <v>93678.578</v>
      </c>
      <c r="H78" s="25">
        <f t="shared" si="45"/>
        <v>101.32726672904171</v>
      </c>
      <c r="I78" s="25">
        <f t="shared" si="35"/>
        <v>13156</v>
      </c>
      <c r="J78" s="25">
        <f t="shared" si="36"/>
        <v>14383.078</v>
      </c>
      <c r="K78" s="25">
        <f t="shared" si="46"/>
        <v>109.32713590757068</v>
      </c>
      <c r="L78" s="25">
        <f t="shared" si="37"/>
        <v>3700</v>
      </c>
      <c r="M78" s="25">
        <f t="shared" si="38"/>
        <v>5079.308</v>
      </c>
      <c r="N78" s="25">
        <f t="shared" si="47"/>
        <v>137.2785945945946</v>
      </c>
      <c r="O78" s="25">
        <v>20</v>
      </c>
      <c r="P78" s="25">
        <v>0.616</v>
      </c>
      <c r="Q78" s="25">
        <f t="shared" si="48"/>
        <v>3.08</v>
      </c>
      <c r="R78" s="25">
        <v>5206</v>
      </c>
      <c r="S78" s="25">
        <v>5375.13</v>
      </c>
      <c r="T78" s="25">
        <f t="shared" si="49"/>
        <v>103.2487514406454</v>
      </c>
      <c r="U78" s="25">
        <v>3680</v>
      </c>
      <c r="V78" s="25">
        <v>5078.692</v>
      </c>
      <c r="W78" s="25">
        <f t="shared" si="50"/>
        <v>138.0079347826087</v>
      </c>
      <c r="X78" s="25">
        <v>250</v>
      </c>
      <c r="Y78" s="25">
        <v>309.3</v>
      </c>
      <c r="Z78" s="25">
        <f t="shared" si="51"/>
        <v>123.72000000000001</v>
      </c>
      <c r="AA78" s="25">
        <v>0</v>
      </c>
      <c r="AB78" s="25">
        <v>0</v>
      </c>
      <c r="AC78" s="25" t="e">
        <f t="shared" si="52"/>
        <v>#DIV/0!</v>
      </c>
      <c r="AD78" s="25">
        <v>0</v>
      </c>
      <c r="AE78" s="25">
        <v>0</v>
      </c>
      <c r="AF78" s="25">
        <v>0</v>
      </c>
      <c r="AG78" s="25">
        <v>0</v>
      </c>
      <c r="AH78" s="25">
        <v>69483.3</v>
      </c>
      <c r="AI78" s="25">
        <v>69483.3</v>
      </c>
      <c r="AJ78" s="25">
        <v>1459.9</v>
      </c>
      <c r="AK78" s="25">
        <v>1459.9</v>
      </c>
      <c r="AL78" s="25">
        <v>0</v>
      </c>
      <c r="AM78" s="25">
        <v>0</v>
      </c>
      <c r="AN78" s="25">
        <v>0</v>
      </c>
      <c r="AO78" s="25">
        <v>0</v>
      </c>
      <c r="AP78" s="25">
        <f t="shared" si="39"/>
        <v>4000</v>
      </c>
      <c r="AQ78" s="25">
        <f t="shared" si="40"/>
        <v>3617.44</v>
      </c>
      <c r="AR78" s="25">
        <f t="shared" si="53"/>
        <v>90.436</v>
      </c>
      <c r="AS78" s="25">
        <v>4000</v>
      </c>
      <c r="AT78" s="25">
        <v>3617.44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1.9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f t="shared" si="41"/>
        <v>84099.2</v>
      </c>
      <c r="BS78" s="25">
        <f t="shared" si="42"/>
        <v>85326.27799999999</v>
      </c>
      <c r="BT78" s="25">
        <v>0</v>
      </c>
      <c r="BU78" s="25">
        <v>0</v>
      </c>
      <c r="BV78" s="25">
        <v>7152.3</v>
      </c>
      <c r="BW78" s="25">
        <v>7152.3</v>
      </c>
      <c r="BX78" s="25">
        <v>0</v>
      </c>
      <c r="BY78" s="25">
        <v>0</v>
      </c>
      <c r="BZ78" s="25">
        <v>1200</v>
      </c>
      <c r="CA78" s="25">
        <v>1200</v>
      </c>
      <c r="CB78" s="25">
        <v>0</v>
      </c>
      <c r="CC78" s="25">
        <v>0</v>
      </c>
      <c r="CD78" s="25">
        <v>10500</v>
      </c>
      <c r="CE78" s="25">
        <v>8650</v>
      </c>
      <c r="CF78" s="25">
        <v>0</v>
      </c>
      <c r="CG78" s="25">
        <f t="shared" si="43"/>
        <v>18852.3</v>
      </c>
      <c r="CH78" s="25">
        <f t="shared" si="44"/>
        <v>17002.3</v>
      </c>
    </row>
    <row r="79" spans="1:86" ht="17.25">
      <c r="A79" s="22">
        <v>70</v>
      </c>
      <c r="B79" s="20">
        <v>13</v>
      </c>
      <c r="C79" s="29" t="s">
        <v>121</v>
      </c>
      <c r="D79" s="25">
        <v>17.4312</v>
      </c>
      <c r="E79" s="25">
        <v>7686.391</v>
      </c>
      <c r="F79" s="25">
        <f t="shared" si="33"/>
        <v>67396.8001</v>
      </c>
      <c r="G79" s="25">
        <f t="shared" si="34"/>
        <v>66886.65700000002</v>
      </c>
      <c r="H79" s="25">
        <f t="shared" si="45"/>
        <v>99.24307519163662</v>
      </c>
      <c r="I79" s="25">
        <f t="shared" si="35"/>
        <v>9186.3</v>
      </c>
      <c r="J79" s="25">
        <f t="shared" si="36"/>
        <v>9692.309000000001</v>
      </c>
      <c r="K79" s="25">
        <f t="shared" si="46"/>
        <v>105.5083004038623</v>
      </c>
      <c r="L79" s="25">
        <f t="shared" si="37"/>
        <v>2986.3</v>
      </c>
      <c r="M79" s="25">
        <f t="shared" si="38"/>
        <v>3730.902</v>
      </c>
      <c r="N79" s="25">
        <f t="shared" si="47"/>
        <v>124.93393162106953</v>
      </c>
      <c r="O79" s="25">
        <v>60</v>
      </c>
      <c r="P79" s="25">
        <v>13.002</v>
      </c>
      <c r="Q79" s="25">
        <f t="shared" si="48"/>
        <v>21.67</v>
      </c>
      <c r="R79" s="25">
        <v>5560</v>
      </c>
      <c r="S79" s="25">
        <v>5717.475</v>
      </c>
      <c r="T79" s="25">
        <f t="shared" si="49"/>
        <v>102.83228417266189</v>
      </c>
      <c r="U79" s="25">
        <v>2926.3</v>
      </c>
      <c r="V79" s="25">
        <v>3717.9</v>
      </c>
      <c r="W79" s="25">
        <f t="shared" si="50"/>
        <v>127.05122509653827</v>
      </c>
      <c r="X79" s="25">
        <v>220</v>
      </c>
      <c r="Y79" s="25">
        <v>125.5</v>
      </c>
      <c r="Z79" s="25">
        <f t="shared" si="51"/>
        <v>57.04545454545455</v>
      </c>
      <c r="AA79" s="25">
        <v>0</v>
      </c>
      <c r="AB79" s="25">
        <v>0</v>
      </c>
      <c r="AC79" s="25" t="e">
        <f t="shared" si="52"/>
        <v>#DIV/0!</v>
      </c>
      <c r="AD79" s="25">
        <v>0</v>
      </c>
      <c r="AE79" s="25">
        <v>0</v>
      </c>
      <c r="AF79" s="25">
        <v>0</v>
      </c>
      <c r="AG79" s="25">
        <v>0</v>
      </c>
      <c r="AH79" s="25">
        <v>57888.4</v>
      </c>
      <c r="AI79" s="25">
        <v>57884</v>
      </c>
      <c r="AJ79" s="25">
        <v>322.1001</v>
      </c>
      <c r="AK79" s="25">
        <v>322.1</v>
      </c>
      <c r="AL79" s="25">
        <v>0</v>
      </c>
      <c r="AM79" s="25">
        <v>0</v>
      </c>
      <c r="AN79" s="25">
        <v>0</v>
      </c>
      <c r="AO79" s="25">
        <v>0</v>
      </c>
      <c r="AP79" s="25">
        <f t="shared" si="39"/>
        <v>230</v>
      </c>
      <c r="AQ79" s="25">
        <f t="shared" si="40"/>
        <v>90.932</v>
      </c>
      <c r="AR79" s="25">
        <f t="shared" si="53"/>
        <v>39.53565217391304</v>
      </c>
      <c r="AS79" s="25">
        <v>170</v>
      </c>
      <c r="AT79" s="25">
        <v>90.932</v>
      </c>
      <c r="AU79" s="25">
        <v>0</v>
      </c>
      <c r="AV79" s="25">
        <v>0</v>
      </c>
      <c r="AW79" s="25">
        <v>0</v>
      </c>
      <c r="AX79" s="25">
        <v>0</v>
      </c>
      <c r="AY79" s="25">
        <v>60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10</v>
      </c>
      <c r="BH79" s="25">
        <v>0</v>
      </c>
      <c r="BI79" s="25">
        <v>30</v>
      </c>
      <c r="BJ79" s="25">
        <v>0</v>
      </c>
      <c r="BK79" s="25">
        <v>150</v>
      </c>
      <c r="BL79" s="25">
        <v>27.5</v>
      </c>
      <c r="BM79" s="25">
        <v>0</v>
      </c>
      <c r="BN79" s="25">
        <v>0</v>
      </c>
      <c r="BO79" s="25">
        <v>0</v>
      </c>
      <c r="BP79" s="25">
        <v>0</v>
      </c>
      <c r="BQ79" s="25">
        <v>-1011.752</v>
      </c>
      <c r="BR79" s="25">
        <f t="shared" si="41"/>
        <v>67396.8001</v>
      </c>
      <c r="BS79" s="25">
        <f t="shared" si="42"/>
        <v>66886.65700000002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8764.9</v>
      </c>
      <c r="CE79" s="25">
        <v>8509.2</v>
      </c>
      <c r="CF79" s="25">
        <v>0</v>
      </c>
      <c r="CG79" s="25">
        <f t="shared" si="43"/>
        <v>8764.9</v>
      </c>
      <c r="CH79" s="25">
        <f t="shared" si="44"/>
        <v>8509.2</v>
      </c>
    </row>
    <row r="80" spans="1:86" ht="17.25">
      <c r="A80" s="22">
        <v>71</v>
      </c>
      <c r="B80" s="20">
        <v>83</v>
      </c>
      <c r="C80" s="29" t="s">
        <v>122</v>
      </c>
      <c r="D80" s="25">
        <v>5120.6027</v>
      </c>
      <c r="E80" s="25">
        <v>3246.524</v>
      </c>
      <c r="F80" s="25">
        <f t="shared" si="33"/>
        <v>48995</v>
      </c>
      <c r="G80" s="25">
        <f t="shared" si="34"/>
        <v>49633.969000000005</v>
      </c>
      <c r="H80" s="25">
        <f t="shared" si="45"/>
        <v>101.30415144402491</v>
      </c>
      <c r="I80" s="25">
        <f t="shared" si="35"/>
        <v>8928</v>
      </c>
      <c r="J80" s="25">
        <f t="shared" si="36"/>
        <v>9566.969000000001</v>
      </c>
      <c r="K80" s="25">
        <f t="shared" si="46"/>
        <v>107.15691084229391</v>
      </c>
      <c r="L80" s="25">
        <f t="shared" si="37"/>
        <v>2507</v>
      </c>
      <c r="M80" s="25">
        <f t="shared" si="38"/>
        <v>4385.554</v>
      </c>
      <c r="N80" s="25">
        <f t="shared" si="47"/>
        <v>174.93234942161945</v>
      </c>
      <c r="O80" s="25">
        <v>0</v>
      </c>
      <c r="P80" s="25">
        <v>0.554</v>
      </c>
      <c r="Q80" s="25" t="e">
        <f t="shared" si="48"/>
        <v>#DIV/0!</v>
      </c>
      <c r="R80" s="25">
        <v>5120</v>
      </c>
      <c r="S80" s="25">
        <v>3810.875</v>
      </c>
      <c r="T80" s="25">
        <f t="shared" si="49"/>
        <v>74.43115234375</v>
      </c>
      <c r="U80" s="25">
        <v>2507</v>
      </c>
      <c r="V80" s="25">
        <v>4385</v>
      </c>
      <c r="W80" s="25">
        <f t="shared" si="50"/>
        <v>174.91025129637018</v>
      </c>
      <c r="X80" s="25">
        <v>121</v>
      </c>
      <c r="Y80" s="25">
        <v>112</v>
      </c>
      <c r="Z80" s="25">
        <f t="shared" si="51"/>
        <v>92.56198347107438</v>
      </c>
      <c r="AA80" s="25">
        <v>0</v>
      </c>
      <c r="AB80" s="25">
        <v>0</v>
      </c>
      <c r="AC80" s="25" t="e">
        <f t="shared" si="52"/>
        <v>#DIV/0!</v>
      </c>
      <c r="AD80" s="25">
        <v>0</v>
      </c>
      <c r="AE80" s="25">
        <v>0</v>
      </c>
      <c r="AF80" s="25">
        <v>0</v>
      </c>
      <c r="AG80" s="25">
        <v>0</v>
      </c>
      <c r="AH80" s="25">
        <v>39522</v>
      </c>
      <c r="AI80" s="25">
        <v>39522</v>
      </c>
      <c r="AJ80" s="25">
        <v>545</v>
      </c>
      <c r="AK80" s="25">
        <v>545</v>
      </c>
      <c r="AL80" s="25">
        <v>0</v>
      </c>
      <c r="AM80" s="25">
        <v>0</v>
      </c>
      <c r="AN80" s="25">
        <v>0</v>
      </c>
      <c r="AO80" s="25">
        <v>0</v>
      </c>
      <c r="AP80" s="25">
        <f t="shared" si="39"/>
        <v>1080</v>
      </c>
      <c r="AQ80" s="25">
        <f t="shared" si="40"/>
        <v>1258.54</v>
      </c>
      <c r="AR80" s="25">
        <f t="shared" si="53"/>
        <v>116.53148148148146</v>
      </c>
      <c r="AS80" s="25">
        <v>1080</v>
      </c>
      <c r="AT80" s="25">
        <v>718.54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540</v>
      </c>
      <c r="BA80" s="25">
        <v>0</v>
      </c>
      <c r="BB80" s="25">
        <v>0</v>
      </c>
      <c r="BC80" s="25">
        <v>0</v>
      </c>
      <c r="BD80" s="25">
        <v>0</v>
      </c>
      <c r="BE80" s="25">
        <v>100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f t="shared" si="41"/>
        <v>48995</v>
      </c>
      <c r="BS80" s="25">
        <f t="shared" si="42"/>
        <v>49633.969000000005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4321</v>
      </c>
      <c r="CE80" s="25">
        <v>3959.8</v>
      </c>
      <c r="CF80" s="25">
        <v>0</v>
      </c>
      <c r="CG80" s="25">
        <f t="shared" si="43"/>
        <v>4321</v>
      </c>
      <c r="CH80" s="25">
        <f t="shared" si="44"/>
        <v>3959.8</v>
      </c>
    </row>
    <row r="81" spans="1:86" ht="17.25">
      <c r="A81" s="22">
        <v>72</v>
      </c>
      <c r="B81" s="20">
        <v>65</v>
      </c>
      <c r="C81" s="29" t="s">
        <v>123</v>
      </c>
      <c r="D81" s="25">
        <v>78550.7255</v>
      </c>
      <c r="E81" s="25">
        <v>82182.766</v>
      </c>
      <c r="F81" s="25">
        <f t="shared" si="33"/>
        <v>126313.79999999999</v>
      </c>
      <c r="G81" s="25">
        <f t="shared" si="34"/>
        <v>135619.864</v>
      </c>
      <c r="H81" s="25">
        <f t="shared" si="45"/>
        <v>107.36741670347976</v>
      </c>
      <c r="I81" s="25">
        <f t="shared" si="35"/>
        <v>12879.900000000001</v>
      </c>
      <c r="J81" s="25">
        <f t="shared" si="36"/>
        <v>22173.363999999998</v>
      </c>
      <c r="K81" s="25">
        <f t="shared" si="46"/>
        <v>172.1547838104333</v>
      </c>
      <c r="L81" s="25">
        <f t="shared" si="37"/>
        <v>4856.900000000001</v>
      </c>
      <c r="M81" s="25">
        <f t="shared" si="38"/>
        <v>12983.991</v>
      </c>
      <c r="N81" s="25">
        <f t="shared" si="47"/>
        <v>267.33082830612113</v>
      </c>
      <c r="O81" s="25">
        <v>438.8</v>
      </c>
      <c r="P81" s="25">
        <v>116.101</v>
      </c>
      <c r="Q81" s="25">
        <f t="shared" si="48"/>
        <v>26.458751139471286</v>
      </c>
      <c r="R81" s="25">
        <v>6959</v>
      </c>
      <c r="S81" s="25">
        <v>6788.503</v>
      </c>
      <c r="T81" s="25">
        <f t="shared" si="49"/>
        <v>97.5499784451789</v>
      </c>
      <c r="U81" s="25">
        <v>4418.1</v>
      </c>
      <c r="V81" s="25">
        <v>12867.89</v>
      </c>
      <c r="W81" s="25">
        <f t="shared" si="50"/>
        <v>291.2539326859962</v>
      </c>
      <c r="X81" s="25">
        <v>450</v>
      </c>
      <c r="Y81" s="25">
        <v>791</v>
      </c>
      <c r="Z81" s="25">
        <f t="shared" si="51"/>
        <v>175.7777777777778</v>
      </c>
      <c r="AA81" s="25">
        <v>0</v>
      </c>
      <c r="AB81" s="25">
        <v>0</v>
      </c>
      <c r="AC81" s="25" t="e">
        <f t="shared" si="52"/>
        <v>#DIV/0!</v>
      </c>
      <c r="AD81" s="25">
        <v>0</v>
      </c>
      <c r="AE81" s="25">
        <v>0</v>
      </c>
      <c r="AF81" s="25">
        <v>0</v>
      </c>
      <c r="AG81" s="25">
        <v>0</v>
      </c>
      <c r="AH81" s="25">
        <v>112900.5</v>
      </c>
      <c r="AI81" s="25">
        <v>112900.5</v>
      </c>
      <c r="AJ81" s="25">
        <v>533.4</v>
      </c>
      <c r="AK81" s="25">
        <v>533.4</v>
      </c>
      <c r="AL81" s="25">
        <v>0</v>
      </c>
      <c r="AM81" s="25">
        <v>0</v>
      </c>
      <c r="AN81" s="25">
        <v>0</v>
      </c>
      <c r="AO81" s="25">
        <v>0</v>
      </c>
      <c r="AP81" s="25">
        <f t="shared" si="39"/>
        <v>614</v>
      </c>
      <c r="AQ81" s="25">
        <f t="shared" si="40"/>
        <v>545.394</v>
      </c>
      <c r="AR81" s="25">
        <f t="shared" si="53"/>
        <v>88.82638436482084</v>
      </c>
      <c r="AS81" s="25">
        <v>614</v>
      </c>
      <c r="AT81" s="25">
        <v>545.394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1043.976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20.5</v>
      </c>
      <c r="BQ81" s="25">
        <v>0</v>
      </c>
      <c r="BR81" s="25">
        <f t="shared" si="41"/>
        <v>126313.79999999999</v>
      </c>
      <c r="BS81" s="25">
        <f t="shared" si="42"/>
        <v>135607.264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12.6</v>
      </c>
      <c r="CB81" s="25">
        <v>0</v>
      </c>
      <c r="CC81" s="25">
        <v>0</v>
      </c>
      <c r="CD81" s="25">
        <v>24000</v>
      </c>
      <c r="CE81" s="25">
        <v>0</v>
      </c>
      <c r="CF81" s="25">
        <v>0</v>
      </c>
      <c r="CG81" s="25">
        <f t="shared" si="43"/>
        <v>24000</v>
      </c>
      <c r="CH81" s="25">
        <f t="shared" si="44"/>
        <v>12.6</v>
      </c>
    </row>
    <row r="82" spans="1:86" ht="17.25">
      <c r="A82" s="22">
        <v>73</v>
      </c>
      <c r="B82" s="20">
        <v>26</v>
      </c>
      <c r="C82" s="29" t="s">
        <v>124</v>
      </c>
      <c r="D82" s="25">
        <v>8953.6019</v>
      </c>
      <c r="E82" s="25">
        <v>5855.951</v>
      </c>
      <c r="F82" s="25">
        <f t="shared" si="33"/>
        <v>108390.9</v>
      </c>
      <c r="G82" s="25">
        <f t="shared" si="34"/>
        <v>108731.28600000001</v>
      </c>
      <c r="H82" s="25">
        <f t="shared" si="45"/>
        <v>100.31403558785841</v>
      </c>
      <c r="I82" s="25">
        <f t="shared" si="35"/>
        <v>17273.3</v>
      </c>
      <c r="J82" s="25">
        <f t="shared" si="36"/>
        <v>17613.686</v>
      </c>
      <c r="K82" s="25">
        <f t="shared" si="46"/>
        <v>101.97059044884303</v>
      </c>
      <c r="L82" s="25">
        <f t="shared" si="37"/>
        <v>4085.9</v>
      </c>
      <c r="M82" s="25">
        <f t="shared" si="38"/>
        <v>6039.194</v>
      </c>
      <c r="N82" s="25">
        <f t="shared" si="47"/>
        <v>147.80572211752613</v>
      </c>
      <c r="O82" s="25">
        <v>49.9</v>
      </c>
      <c r="P82" s="25">
        <v>87.194</v>
      </c>
      <c r="Q82" s="25">
        <f t="shared" si="48"/>
        <v>174.73747494989982</v>
      </c>
      <c r="R82" s="25">
        <v>9637.7</v>
      </c>
      <c r="S82" s="25">
        <v>8867.58</v>
      </c>
      <c r="T82" s="25">
        <f t="shared" si="49"/>
        <v>92.00929682393101</v>
      </c>
      <c r="U82" s="25">
        <v>4036</v>
      </c>
      <c r="V82" s="25">
        <v>5952</v>
      </c>
      <c r="W82" s="25">
        <f t="shared" si="50"/>
        <v>147.4727452923687</v>
      </c>
      <c r="X82" s="25">
        <v>292</v>
      </c>
      <c r="Y82" s="25">
        <v>301</v>
      </c>
      <c r="Z82" s="25">
        <f t="shared" si="51"/>
        <v>103.08219178082192</v>
      </c>
      <c r="AA82" s="25">
        <v>0</v>
      </c>
      <c r="AB82" s="25">
        <v>0</v>
      </c>
      <c r="AC82" s="25" t="e">
        <f t="shared" si="52"/>
        <v>#DIV/0!</v>
      </c>
      <c r="AD82" s="25">
        <v>0</v>
      </c>
      <c r="AE82" s="25">
        <v>0</v>
      </c>
      <c r="AF82" s="25">
        <v>0</v>
      </c>
      <c r="AG82" s="25">
        <v>0</v>
      </c>
      <c r="AH82" s="25">
        <v>87984.7</v>
      </c>
      <c r="AI82" s="25">
        <v>87984.7</v>
      </c>
      <c r="AJ82" s="25">
        <v>3132.9</v>
      </c>
      <c r="AK82" s="25">
        <v>3132.9</v>
      </c>
      <c r="AL82" s="25">
        <v>0</v>
      </c>
      <c r="AM82" s="25">
        <v>0</v>
      </c>
      <c r="AN82" s="25">
        <v>0</v>
      </c>
      <c r="AO82" s="25">
        <v>0</v>
      </c>
      <c r="AP82" s="25">
        <f t="shared" si="39"/>
        <v>3257.7</v>
      </c>
      <c r="AQ82" s="25">
        <f t="shared" si="40"/>
        <v>2333.282</v>
      </c>
      <c r="AR82" s="25">
        <f t="shared" si="53"/>
        <v>71.62359947202015</v>
      </c>
      <c r="AS82" s="25">
        <v>3257.7</v>
      </c>
      <c r="AT82" s="25">
        <v>2333.282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15</v>
      </c>
      <c r="BG82" s="25">
        <v>0</v>
      </c>
      <c r="BH82" s="25">
        <v>0</v>
      </c>
      <c r="BI82" s="25">
        <v>0</v>
      </c>
      <c r="BJ82" s="25">
        <v>47.63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10</v>
      </c>
      <c r="BQ82" s="25">
        <v>0</v>
      </c>
      <c r="BR82" s="25">
        <f t="shared" si="41"/>
        <v>108390.9</v>
      </c>
      <c r="BS82" s="25">
        <f t="shared" si="42"/>
        <v>108731.28600000001</v>
      </c>
      <c r="BT82" s="25">
        <v>0</v>
      </c>
      <c r="BU82" s="25">
        <v>0</v>
      </c>
      <c r="BV82" s="25">
        <v>0</v>
      </c>
      <c r="BW82" s="25">
        <v>0</v>
      </c>
      <c r="BX82" s="25">
        <v>0</v>
      </c>
      <c r="BY82" s="25"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0</v>
      </c>
      <c r="CE82" s="25">
        <v>0</v>
      </c>
      <c r="CF82" s="25">
        <v>0</v>
      </c>
      <c r="CG82" s="25">
        <f t="shared" si="43"/>
        <v>0</v>
      </c>
      <c r="CH82" s="25">
        <f t="shared" si="44"/>
        <v>0</v>
      </c>
    </row>
    <row r="83" spans="1:86" ht="17.25">
      <c r="A83" s="22">
        <v>74</v>
      </c>
      <c r="B83" s="20">
        <v>84</v>
      </c>
      <c r="C83" s="29" t="s">
        <v>125</v>
      </c>
      <c r="D83" s="25">
        <v>5682.7812</v>
      </c>
      <c r="E83" s="25">
        <v>42663.141</v>
      </c>
      <c r="F83" s="25">
        <f t="shared" si="33"/>
        <v>159079.7</v>
      </c>
      <c r="G83" s="25">
        <f t="shared" si="34"/>
        <v>159979.444</v>
      </c>
      <c r="H83" s="25">
        <f t="shared" si="45"/>
        <v>100.56559322151098</v>
      </c>
      <c r="I83" s="25">
        <f t="shared" si="35"/>
        <v>25122.4</v>
      </c>
      <c r="J83" s="25">
        <f t="shared" si="36"/>
        <v>26022.143999999997</v>
      </c>
      <c r="K83" s="25">
        <f t="shared" si="46"/>
        <v>103.58144126357351</v>
      </c>
      <c r="L83" s="25">
        <f t="shared" si="37"/>
        <v>8315.4</v>
      </c>
      <c r="M83" s="25">
        <f t="shared" si="38"/>
        <v>8377.953</v>
      </c>
      <c r="N83" s="25">
        <f t="shared" si="47"/>
        <v>100.75225485244246</v>
      </c>
      <c r="O83" s="25">
        <v>215.4</v>
      </c>
      <c r="P83" s="25">
        <v>242.053</v>
      </c>
      <c r="Q83" s="25">
        <f t="shared" si="48"/>
        <v>112.37372330547817</v>
      </c>
      <c r="R83" s="25">
        <v>14477</v>
      </c>
      <c r="S83" s="25">
        <v>15197.997</v>
      </c>
      <c r="T83" s="25">
        <f t="shared" si="49"/>
        <v>104.98029287835877</v>
      </c>
      <c r="U83" s="25">
        <v>8100</v>
      </c>
      <c r="V83" s="25">
        <v>8135.9</v>
      </c>
      <c r="W83" s="25">
        <f t="shared" si="50"/>
        <v>100.44320987654321</v>
      </c>
      <c r="X83" s="25">
        <v>620</v>
      </c>
      <c r="Y83" s="25">
        <v>634</v>
      </c>
      <c r="Z83" s="25">
        <f t="shared" si="51"/>
        <v>102.25806451612902</v>
      </c>
      <c r="AA83" s="25">
        <v>0</v>
      </c>
      <c r="AB83" s="25">
        <v>0</v>
      </c>
      <c r="AC83" s="25" t="e">
        <f t="shared" si="52"/>
        <v>#DIV/0!</v>
      </c>
      <c r="AD83" s="25">
        <v>0</v>
      </c>
      <c r="AE83" s="25">
        <v>0</v>
      </c>
      <c r="AF83" s="25">
        <v>0</v>
      </c>
      <c r="AG83" s="25">
        <v>0</v>
      </c>
      <c r="AH83" s="25">
        <v>128862.2</v>
      </c>
      <c r="AI83" s="25">
        <v>128862.2</v>
      </c>
      <c r="AJ83" s="25">
        <v>4700.1</v>
      </c>
      <c r="AK83" s="25">
        <v>4700.1</v>
      </c>
      <c r="AL83" s="25">
        <v>0</v>
      </c>
      <c r="AM83" s="25">
        <v>0</v>
      </c>
      <c r="AN83" s="25">
        <v>0</v>
      </c>
      <c r="AO83" s="25">
        <v>0</v>
      </c>
      <c r="AP83" s="25">
        <f t="shared" si="39"/>
        <v>1570</v>
      </c>
      <c r="AQ83" s="25">
        <f t="shared" si="40"/>
        <v>1747.924</v>
      </c>
      <c r="AR83" s="25">
        <f t="shared" si="53"/>
        <v>111.33273885350319</v>
      </c>
      <c r="AS83" s="25">
        <v>1570</v>
      </c>
      <c r="AT83" s="25">
        <v>1747.924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140</v>
      </c>
      <c r="BF83" s="25">
        <v>50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14.27</v>
      </c>
      <c r="BQ83" s="25">
        <v>0</v>
      </c>
      <c r="BR83" s="25">
        <f t="shared" si="41"/>
        <v>158684.7</v>
      </c>
      <c r="BS83" s="25">
        <f t="shared" si="42"/>
        <v>159584.444</v>
      </c>
      <c r="BT83" s="25">
        <v>0</v>
      </c>
      <c r="BU83" s="25">
        <v>0</v>
      </c>
      <c r="BV83" s="25">
        <v>395</v>
      </c>
      <c r="BW83" s="25">
        <v>395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13630</v>
      </c>
      <c r="CE83" s="25">
        <v>11232.9</v>
      </c>
      <c r="CF83" s="25">
        <v>0</v>
      </c>
      <c r="CG83" s="25">
        <f t="shared" si="43"/>
        <v>14025</v>
      </c>
      <c r="CH83" s="25">
        <f t="shared" si="44"/>
        <v>11627.9</v>
      </c>
    </row>
    <row r="84" spans="1:86" ht="17.25">
      <c r="A84" s="22">
        <v>75</v>
      </c>
      <c r="B84" s="20">
        <v>51</v>
      </c>
      <c r="C84" s="29" t="s">
        <v>126</v>
      </c>
      <c r="D84" s="25">
        <v>1429.6224</v>
      </c>
      <c r="E84" s="25">
        <v>19106.503</v>
      </c>
      <c r="F84" s="25">
        <f t="shared" si="33"/>
        <v>82065.79999999999</v>
      </c>
      <c r="G84" s="25">
        <f t="shared" si="34"/>
        <v>78709.68699999999</v>
      </c>
      <c r="H84" s="25">
        <f t="shared" si="45"/>
        <v>95.91046087407909</v>
      </c>
      <c r="I84" s="25">
        <f t="shared" si="35"/>
        <v>14616.8</v>
      </c>
      <c r="J84" s="25">
        <f t="shared" si="36"/>
        <v>11260.687</v>
      </c>
      <c r="K84" s="25">
        <f t="shared" si="46"/>
        <v>77.03934513710252</v>
      </c>
      <c r="L84" s="25">
        <f t="shared" si="37"/>
        <v>4097.8</v>
      </c>
      <c r="M84" s="25">
        <f t="shared" si="38"/>
        <v>4237.48</v>
      </c>
      <c r="N84" s="25">
        <f t="shared" si="47"/>
        <v>103.40865830445603</v>
      </c>
      <c r="O84" s="25">
        <v>98</v>
      </c>
      <c r="P84" s="25">
        <v>7.23</v>
      </c>
      <c r="Q84" s="25">
        <f t="shared" si="48"/>
        <v>7.3775510204081645</v>
      </c>
      <c r="R84" s="25">
        <v>8500.8</v>
      </c>
      <c r="S84" s="25">
        <v>5263.91</v>
      </c>
      <c r="T84" s="25">
        <f t="shared" si="49"/>
        <v>61.92252493882929</v>
      </c>
      <c r="U84" s="25">
        <v>3999.8</v>
      </c>
      <c r="V84" s="25">
        <v>4230.25</v>
      </c>
      <c r="W84" s="25">
        <f t="shared" si="50"/>
        <v>105.76153807690385</v>
      </c>
      <c r="X84" s="25">
        <v>600</v>
      </c>
      <c r="Y84" s="25">
        <v>172.6</v>
      </c>
      <c r="Z84" s="25">
        <f t="shared" si="51"/>
        <v>28.76666666666667</v>
      </c>
      <c r="AA84" s="25">
        <v>0</v>
      </c>
      <c r="AB84" s="25">
        <v>0</v>
      </c>
      <c r="AC84" s="25" t="e">
        <f t="shared" si="52"/>
        <v>#DIV/0!</v>
      </c>
      <c r="AD84" s="25">
        <v>0</v>
      </c>
      <c r="AE84" s="25">
        <v>0.12</v>
      </c>
      <c r="AF84" s="25">
        <v>0</v>
      </c>
      <c r="AG84" s="25">
        <v>0</v>
      </c>
      <c r="AH84" s="25">
        <v>66367.2</v>
      </c>
      <c r="AI84" s="25">
        <v>66367.2</v>
      </c>
      <c r="AJ84" s="25">
        <v>1081.8</v>
      </c>
      <c r="AK84" s="25">
        <v>1081.8</v>
      </c>
      <c r="AL84" s="25">
        <v>0</v>
      </c>
      <c r="AM84" s="25">
        <v>0</v>
      </c>
      <c r="AN84" s="25">
        <v>0</v>
      </c>
      <c r="AO84" s="25">
        <v>0</v>
      </c>
      <c r="AP84" s="25">
        <f t="shared" si="39"/>
        <v>1418.2</v>
      </c>
      <c r="AQ84" s="25">
        <f t="shared" si="40"/>
        <v>1585.577</v>
      </c>
      <c r="AR84" s="25">
        <f t="shared" si="53"/>
        <v>111.80207305034551</v>
      </c>
      <c r="AS84" s="25">
        <v>1200</v>
      </c>
      <c r="AT84" s="25">
        <v>1429.669</v>
      </c>
      <c r="AU84" s="25">
        <v>0</v>
      </c>
      <c r="AV84" s="25">
        <v>0</v>
      </c>
      <c r="AW84" s="25">
        <v>0</v>
      </c>
      <c r="AX84" s="25">
        <v>0</v>
      </c>
      <c r="AY84" s="25">
        <v>218.2</v>
      </c>
      <c r="AZ84" s="25">
        <v>155.908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1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f t="shared" si="41"/>
        <v>82065.79999999999</v>
      </c>
      <c r="BS84" s="25">
        <f t="shared" si="42"/>
        <v>78709.68699999999</v>
      </c>
      <c r="BT84" s="25">
        <v>0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9646.4</v>
      </c>
      <c r="CE84" s="25">
        <v>502.4</v>
      </c>
      <c r="CF84" s="25">
        <v>0</v>
      </c>
      <c r="CG84" s="25">
        <f t="shared" si="43"/>
        <v>9646.4</v>
      </c>
      <c r="CH84" s="25">
        <f t="shared" si="44"/>
        <v>502.4</v>
      </c>
    </row>
    <row r="85" spans="1:86" ht="17.25">
      <c r="A85" s="22">
        <v>76</v>
      </c>
      <c r="B85" s="20">
        <v>32</v>
      </c>
      <c r="C85" s="29" t="s">
        <v>127</v>
      </c>
      <c r="D85" s="25">
        <v>8540.1214</v>
      </c>
      <c r="E85" s="25">
        <v>11958.632</v>
      </c>
      <c r="F85" s="25">
        <f t="shared" si="33"/>
        <v>95561.2001</v>
      </c>
      <c r="G85" s="25">
        <f t="shared" si="34"/>
        <v>96740.43100000001</v>
      </c>
      <c r="H85" s="25">
        <f t="shared" si="45"/>
        <v>101.23400595510104</v>
      </c>
      <c r="I85" s="25">
        <f t="shared" si="35"/>
        <v>25588.8</v>
      </c>
      <c r="J85" s="25">
        <f t="shared" si="36"/>
        <v>26768.030999999995</v>
      </c>
      <c r="K85" s="25">
        <f t="shared" si="46"/>
        <v>104.60838726317763</v>
      </c>
      <c r="L85" s="25">
        <f t="shared" si="37"/>
        <v>13951</v>
      </c>
      <c r="M85" s="25">
        <f t="shared" si="38"/>
        <v>14838.525</v>
      </c>
      <c r="N85" s="25">
        <f t="shared" si="47"/>
        <v>106.36173034191097</v>
      </c>
      <c r="O85" s="25">
        <v>151</v>
      </c>
      <c r="P85" s="25">
        <v>141.775</v>
      </c>
      <c r="Q85" s="25">
        <f t="shared" si="48"/>
        <v>93.8907284768212</v>
      </c>
      <c r="R85" s="25">
        <v>9000</v>
      </c>
      <c r="S85" s="25">
        <v>8731.181</v>
      </c>
      <c r="T85" s="25">
        <f t="shared" si="49"/>
        <v>97.01312222222222</v>
      </c>
      <c r="U85" s="25">
        <v>13800</v>
      </c>
      <c r="V85" s="25">
        <v>14696.75</v>
      </c>
      <c r="W85" s="25">
        <f t="shared" si="50"/>
        <v>106.4981884057971</v>
      </c>
      <c r="X85" s="25">
        <v>400</v>
      </c>
      <c r="Y85" s="25">
        <v>420.5</v>
      </c>
      <c r="Z85" s="25">
        <f t="shared" si="51"/>
        <v>105.125</v>
      </c>
      <c r="AA85" s="25">
        <v>0</v>
      </c>
      <c r="AB85" s="25">
        <v>0</v>
      </c>
      <c r="AC85" s="25" t="e">
        <f t="shared" si="52"/>
        <v>#DIV/0!</v>
      </c>
      <c r="AD85" s="25">
        <v>0</v>
      </c>
      <c r="AE85" s="25">
        <v>0</v>
      </c>
      <c r="AF85" s="25">
        <v>0</v>
      </c>
      <c r="AG85" s="25">
        <v>0</v>
      </c>
      <c r="AH85" s="25">
        <v>68632.5</v>
      </c>
      <c r="AI85" s="25">
        <v>68632.5</v>
      </c>
      <c r="AJ85" s="25">
        <v>1339.9001</v>
      </c>
      <c r="AK85" s="25">
        <v>1339.9</v>
      </c>
      <c r="AL85" s="25">
        <v>0</v>
      </c>
      <c r="AM85" s="25">
        <v>0</v>
      </c>
      <c r="AN85" s="25">
        <v>0</v>
      </c>
      <c r="AO85" s="25">
        <v>0</v>
      </c>
      <c r="AP85" s="25">
        <f t="shared" si="39"/>
        <v>2137.8</v>
      </c>
      <c r="AQ85" s="25">
        <f t="shared" si="40"/>
        <v>2762.616</v>
      </c>
      <c r="AR85" s="25">
        <f t="shared" si="53"/>
        <v>129.22705585181026</v>
      </c>
      <c r="AS85" s="25">
        <v>2000</v>
      </c>
      <c r="AT85" s="25">
        <v>2624.816</v>
      </c>
      <c r="AU85" s="25">
        <v>0</v>
      </c>
      <c r="AV85" s="25">
        <v>0</v>
      </c>
      <c r="AW85" s="25">
        <v>0</v>
      </c>
      <c r="AX85" s="25">
        <v>0</v>
      </c>
      <c r="AY85" s="25">
        <v>137.8</v>
      </c>
      <c r="AZ85" s="25">
        <v>137.8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14.209</v>
      </c>
      <c r="BK85" s="25">
        <v>100</v>
      </c>
      <c r="BL85" s="25">
        <v>1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f t="shared" si="41"/>
        <v>95561.2001</v>
      </c>
      <c r="BS85" s="25">
        <f t="shared" si="42"/>
        <v>96740.43100000001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3500</v>
      </c>
      <c r="CE85" s="25">
        <v>3209.116</v>
      </c>
      <c r="CF85" s="25">
        <v>0</v>
      </c>
      <c r="CG85" s="25">
        <f t="shared" si="43"/>
        <v>3500</v>
      </c>
      <c r="CH85" s="25">
        <f t="shared" si="44"/>
        <v>3209.116</v>
      </c>
    </row>
    <row r="86" spans="1:86" ht="17.25">
      <c r="A86" s="22">
        <v>77</v>
      </c>
      <c r="B86" s="20">
        <v>59</v>
      </c>
      <c r="C86" s="29" t="s">
        <v>128</v>
      </c>
      <c r="D86" s="25">
        <v>19197.9254</v>
      </c>
      <c r="E86" s="25">
        <v>4166.81</v>
      </c>
      <c r="F86" s="25">
        <f t="shared" si="33"/>
        <v>79658.5</v>
      </c>
      <c r="G86" s="25">
        <f t="shared" si="34"/>
        <v>80376.45000000003</v>
      </c>
      <c r="H86" s="25">
        <f t="shared" si="45"/>
        <v>100.90128485974508</v>
      </c>
      <c r="I86" s="25">
        <f t="shared" si="35"/>
        <v>19498</v>
      </c>
      <c r="J86" s="25">
        <f t="shared" si="36"/>
        <v>20215.949999999997</v>
      </c>
      <c r="K86" s="25">
        <f t="shared" si="46"/>
        <v>103.68217253051593</v>
      </c>
      <c r="L86" s="25">
        <f t="shared" si="37"/>
        <v>8247</v>
      </c>
      <c r="M86" s="25">
        <f t="shared" si="38"/>
        <v>10396.475</v>
      </c>
      <c r="N86" s="25">
        <f t="shared" si="47"/>
        <v>126.06372014065721</v>
      </c>
      <c r="O86" s="25">
        <v>30</v>
      </c>
      <c r="P86" s="25">
        <v>1.146</v>
      </c>
      <c r="Q86" s="25">
        <f t="shared" si="48"/>
        <v>3.82</v>
      </c>
      <c r="R86" s="25">
        <v>10511</v>
      </c>
      <c r="S86" s="25">
        <v>9025.875</v>
      </c>
      <c r="T86" s="25">
        <f t="shared" si="49"/>
        <v>85.87075444772142</v>
      </c>
      <c r="U86" s="25">
        <v>8217</v>
      </c>
      <c r="V86" s="25">
        <v>10395.329</v>
      </c>
      <c r="W86" s="25">
        <f t="shared" si="50"/>
        <v>126.51002799075088</v>
      </c>
      <c r="X86" s="25">
        <v>140</v>
      </c>
      <c r="Y86" s="25">
        <v>137.25</v>
      </c>
      <c r="Z86" s="25">
        <f t="shared" si="51"/>
        <v>98.03571428571428</v>
      </c>
      <c r="AA86" s="25">
        <v>0</v>
      </c>
      <c r="AB86" s="25">
        <v>0</v>
      </c>
      <c r="AC86" s="25" t="e">
        <f t="shared" si="52"/>
        <v>#DIV/0!</v>
      </c>
      <c r="AD86" s="25">
        <v>0</v>
      </c>
      <c r="AE86" s="25">
        <v>0</v>
      </c>
      <c r="AF86" s="25">
        <v>0</v>
      </c>
      <c r="AG86" s="25">
        <v>0</v>
      </c>
      <c r="AH86" s="25">
        <v>54785</v>
      </c>
      <c r="AI86" s="25">
        <v>54785</v>
      </c>
      <c r="AJ86" s="25">
        <v>443.1</v>
      </c>
      <c r="AK86" s="25">
        <v>443.1</v>
      </c>
      <c r="AL86" s="25">
        <v>0</v>
      </c>
      <c r="AM86" s="25">
        <v>0</v>
      </c>
      <c r="AN86" s="25">
        <v>0</v>
      </c>
      <c r="AO86" s="25">
        <v>0</v>
      </c>
      <c r="AP86" s="25">
        <f t="shared" si="39"/>
        <v>600</v>
      </c>
      <c r="AQ86" s="25">
        <f t="shared" si="40"/>
        <v>654.35</v>
      </c>
      <c r="AR86" s="25">
        <f t="shared" si="53"/>
        <v>109.05833333333335</v>
      </c>
      <c r="AS86" s="25">
        <v>600</v>
      </c>
      <c r="AT86" s="25">
        <v>654.35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2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f t="shared" si="41"/>
        <v>74726.1</v>
      </c>
      <c r="BS86" s="25">
        <f t="shared" si="42"/>
        <v>75444.05000000002</v>
      </c>
      <c r="BT86" s="25">
        <v>0</v>
      </c>
      <c r="BU86" s="25">
        <v>0</v>
      </c>
      <c r="BV86" s="25">
        <v>4932.4</v>
      </c>
      <c r="BW86" s="25">
        <v>4932.4</v>
      </c>
      <c r="BX86" s="25">
        <v>0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3792</v>
      </c>
      <c r="CE86" s="25">
        <v>2401.654</v>
      </c>
      <c r="CF86" s="25">
        <v>0</v>
      </c>
      <c r="CG86" s="25">
        <f t="shared" si="43"/>
        <v>8724.4</v>
      </c>
      <c r="CH86" s="25">
        <f t="shared" si="44"/>
        <v>7334.054</v>
      </c>
    </row>
    <row r="87" spans="1:86" ht="17.25">
      <c r="A87" s="22">
        <v>78</v>
      </c>
      <c r="B87" s="20">
        <v>35</v>
      </c>
      <c r="C87" s="29" t="s">
        <v>129</v>
      </c>
      <c r="D87" s="25">
        <v>0</v>
      </c>
      <c r="E87" s="25">
        <v>11571.675</v>
      </c>
      <c r="F87" s="25">
        <f t="shared" si="33"/>
        <v>50383.700000000004</v>
      </c>
      <c r="G87" s="25">
        <f t="shared" si="34"/>
        <v>50433.164</v>
      </c>
      <c r="H87" s="25">
        <f t="shared" si="45"/>
        <v>100.09817460805775</v>
      </c>
      <c r="I87" s="25">
        <f t="shared" si="35"/>
        <v>16994.9</v>
      </c>
      <c r="J87" s="25">
        <f t="shared" si="36"/>
        <v>17044.364</v>
      </c>
      <c r="K87" s="25">
        <f t="shared" si="46"/>
        <v>100.29105202148881</v>
      </c>
      <c r="L87" s="25">
        <f t="shared" si="37"/>
        <v>6207.6</v>
      </c>
      <c r="M87" s="25">
        <f t="shared" si="38"/>
        <v>6306.705</v>
      </c>
      <c r="N87" s="25">
        <f t="shared" si="47"/>
        <v>101.59651072878407</v>
      </c>
      <c r="O87" s="25">
        <v>120</v>
      </c>
      <c r="P87" s="25">
        <v>0.398</v>
      </c>
      <c r="Q87" s="25">
        <f t="shared" si="48"/>
        <v>0.3316666666666667</v>
      </c>
      <c r="R87" s="25">
        <v>7660.3</v>
      </c>
      <c r="S87" s="25">
        <v>7716.636</v>
      </c>
      <c r="T87" s="25">
        <f t="shared" si="49"/>
        <v>100.73542811639231</v>
      </c>
      <c r="U87" s="25">
        <v>6087.6</v>
      </c>
      <c r="V87" s="25">
        <v>6306.307</v>
      </c>
      <c r="W87" s="25">
        <f t="shared" si="50"/>
        <v>103.59266377554373</v>
      </c>
      <c r="X87" s="25">
        <v>69</v>
      </c>
      <c r="Y87" s="25">
        <v>65.8</v>
      </c>
      <c r="Z87" s="25">
        <f t="shared" si="51"/>
        <v>95.3623188405797</v>
      </c>
      <c r="AA87" s="25">
        <v>0</v>
      </c>
      <c r="AB87" s="25">
        <v>0</v>
      </c>
      <c r="AC87" s="25" t="e">
        <f t="shared" si="52"/>
        <v>#DIV/0!</v>
      </c>
      <c r="AD87" s="25">
        <v>0</v>
      </c>
      <c r="AE87" s="25">
        <v>0</v>
      </c>
      <c r="AF87" s="25">
        <v>0</v>
      </c>
      <c r="AG87" s="25">
        <v>0</v>
      </c>
      <c r="AH87" s="25">
        <v>32915.4</v>
      </c>
      <c r="AI87" s="25">
        <v>32915.4</v>
      </c>
      <c r="AJ87" s="25">
        <v>473.4</v>
      </c>
      <c r="AK87" s="25">
        <v>473.4</v>
      </c>
      <c r="AL87" s="25">
        <v>0</v>
      </c>
      <c r="AM87" s="25">
        <v>0</v>
      </c>
      <c r="AN87" s="25">
        <v>0</v>
      </c>
      <c r="AO87" s="25">
        <v>0</v>
      </c>
      <c r="AP87" s="25">
        <f t="shared" si="39"/>
        <v>3003</v>
      </c>
      <c r="AQ87" s="25">
        <f t="shared" si="40"/>
        <v>2700.629</v>
      </c>
      <c r="AR87" s="25">
        <f t="shared" si="53"/>
        <v>89.93103563103563</v>
      </c>
      <c r="AS87" s="25">
        <v>3003</v>
      </c>
      <c r="AT87" s="25">
        <v>2700.629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5</v>
      </c>
      <c r="BH87" s="25">
        <v>0</v>
      </c>
      <c r="BI87" s="25">
        <v>0</v>
      </c>
      <c r="BJ87" s="25">
        <v>0</v>
      </c>
      <c r="BK87" s="25">
        <v>50</v>
      </c>
      <c r="BL87" s="25">
        <v>254.594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f t="shared" si="41"/>
        <v>50383.700000000004</v>
      </c>
      <c r="BS87" s="25">
        <f t="shared" si="42"/>
        <v>50433.164</v>
      </c>
      <c r="BT87" s="25">
        <v>0</v>
      </c>
      <c r="BU87" s="25">
        <v>0</v>
      </c>
      <c r="BV87" s="25">
        <v>0</v>
      </c>
      <c r="BW87" s="25">
        <v>0</v>
      </c>
      <c r="BX87" s="25">
        <v>0</v>
      </c>
      <c r="BY87" s="25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5100</v>
      </c>
      <c r="CE87" s="25">
        <v>1273.1</v>
      </c>
      <c r="CF87" s="25">
        <v>0</v>
      </c>
      <c r="CG87" s="25">
        <f t="shared" si="43"/>
        <v>5100</v>
      </c>
      <c r="CH87" s="25">
        <f t="shared" si="44"/>
        <v>1273.1</v>
      </c>
    </row>
    <row r="88" spans="1:86" ht="17.25">
      <c r="A88" s="22">
        <v>79</v>
      </c>
      <c r="B88" s="20">
        <v>81</v>
      </c>
      <c r="C88" s="29" t="s">
        <v>130</v>
      </c>
      <c r="D88" s="25">
        <v>0.8375</v>
      </c>
      <c r="E88" s="25">
        <v>8932.174</v>
      </c>
      <c r="F88" s="25">
        <f t="shared" si="33"/>
        <v>72204.9001</v>
      </c>
      <c r="G88" s="25">
        <f t="shared" si="34"/>
        <v>72486.741</v>
      </c>
      <c r="H88" s="25">
        <f t="shared" si="45"/>
        <v>100.39033486592967</v>
      </c>
      <c r="I88" s="25">
        <f t="shared" si="35"/>
        <v>8842.5</v>
      </c>
      <c r="J88" s="25">
        <f t="shared" si="36"/>
        <v>9124.341</v>
      </c>
      <c r="K88" s="25">
        <f t="shared" si="46"/>
        <v>103.18734520780322</v>
      </c>
      <c r="L88" s="25">
        <f t="shared" si="37"/>
        <v>2350</v>
      </c>
      <c r="M88" s="25">
        <f t="shared" si="38"/>
        <v>2350.37</v>
      </c>
      <c r="N88" s="25">
        <f t="shared" si="47"/>
        <v>100.01574468085106</v>
      </c>
      <c r="O88" s="25">
        <v>0</v>
      </c>
      <c r="P88" s="25">
        <v>0.37</v>
      </c>
      <c r="Q88" s="25" t="e">
        <f t="shared" si="48"/>
        <v>#DIV/0!</v>
      </c>
      <c r="R88" s="25">
        <v>5650</v>
      </c>
      <c r="S88" s="25">
        <v>5650.5</v>
      </c>
      <c r="T88" s="25">
        <f t="shared" si="49"/>
        <v>100.00884955752211</v>
      </c>
      <c r="U88" s="25">
        <v>2350</v>
      </c>
      <c r="V88" s="25">
        <v>2350</v>
      </c>
      <c r="W88" s="25">
        <f t="shared" si="50"/>
        <v>100</v>
      </c>
      <c r="X88" s="25">
        <v>62</v>
      </c>
      <c r="Y88" s="25">
        <v>390.861</v>
      </c>
      <c r="Z88" s="25">
        <f t="shared" si="51"/>
        <v>630.4209677419354</v>
      </c>
      <c r="AA88" s="25">
        <v>0</v>
      </c>
      <c r="AB88" s="25">
        <v>0</v>
      </c>
      <c r="AC88" s="25" t="e">
        <f t="shared" si="52"/>
        <v>#DIV/0!</v>
      </c>
      <c r="AD88" s="25">
        <v>0</v>
      </c>
      <c r="AE88" s="25">
        <v>0</v>
      </c>
      <c r="AF88" s="25">
        <v>0</v>
      </c>
      <c r="AG88" s="25">
        <v>0</v>
      </c>
      <c r="AH88" s="25">
        <v>58125.9</v>
      </c>
      <c r="AI88" s="25">
        <v>58125.9</v>
      </c>
      <c r="AJ88" s="25">
        <v>892.6001</v>
      </c>
      <c r="AK88" s="25">
        <v>892.6</v>
      </c>
      <c r="AL88" s="25">
        <v>0</v>
      </c>
      <c r="AM88" s="25">
        <v>0</v>
      </c>
      <c r="AN88" s="25">
        <v>0</v>
      </c>
      <c r="AO88" s="25">
        <v>0</v>
      </c>
      <c r="AP88" s="25">
        <f t="shared" si="39"/>
        <v>780.5</v>
      </c>
      <c r="AQ88" s="25">
        <f t="shared" si="40"/>
        <v>732.61</v>
      </c>
      <c r="AR88" s="25">
        <f t="shared" si="53"/>
        <v>93.86418962203716</v>
      </c>
      <c r="AS88" s="25">
        <v>560</v>
      </c>
      <c r="AT88" s="25">
        <v>732.61</v>
      </c>
      <c r="AU88" s="25">
        <v>220.5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f t="shared" si="41"/>
        <v>67861.00009999999</v>
      </c>
      <c r="BS88" s="25">
        <f t="shared" si="42"/>
        <v>68142.841</v>
      </c>
      <c r="BT88" s="25">
        <v>0</v>
      </c>
      <c r="BU88" s="25">
        <v>0</v>
      </c>
      <c r="BV88" s="25">
        <v>4343.9</v>
      </c>
      <c r="BW88" s="25">
        <v>4343.9</v>
      </c>
      <c r="BX88" s="25">
        <v>0</v>
      </c>
      <c r="BY88" s="25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12100</v>
      </c>
      <c r="CE88" s="25">
        <v>11494.725</v>
      </c>
      <c r="CF88" s="25">
        <v>0</v>
      </c>
      <c r="CG88" s="25">
        <f t="shared" si="43"/>
        <v>16443.9</v>
      </c>
      <c r="CH88" s="25">
        <f t="shared" si="44"/>
        <v>15838.625</v>
      </c>
    </row>
    <row r="89" spans="1:86" ht="17.25">
      <c r="A89" s="22">
        <v>80</v>
      </c>
      <c r="B89" s="20">
        <v>38</v>
      </c>
      <c r="C89" s="29" t="s">
        <v>131</v>
      </c>
      <c r="D89" s="25">
        <v>3984.861</v>
      </c>
      <c r="E89" s="25">
        <v>1844.055</v>
      </c>
      <c r="F89" s="25">
        <f t="shared" si="33"/>
        <v>98057.9</v>
      </c>
      <c r="G89" s="25">
        <f t="shared" si="34"/>
        <v>98277.48099999999</v>
      </c>
      <c r="H89" s="25">
        <f t="shared" si="45"/>
        <v>100.22392994343137</v>
      </c>
      <c r="I89" s="25">
        <f t="shared" si="35"/>
        <v>28108.799999999996</v>
      </c>
      <c r="J89" s="25">
        <f t="shared" si="36"/>
        <v>28328.381</v>
      </c>
      <c r="K89" s="25">
        <f t="shared" si="46"/>
        <v>100.78118240551004</v>
      </c>
      <c r="L89" s="25">
        <f t="shared" si="37"/>
        <v>10177.8</v>
      </c>
      <c r="M89" s="25">
        <f t="shared" si="38"/>
        <v>13144.92</v>
      </c>
      <c r="N89" s="25">
        <f t="shared" si="47"/>
        <v>129.1528621116548</v>
      </c>
      <c r="O89" s="25">
        <v>21</v>
      </c>
      <c r="P89" s="25">
        <v>20.174</v>
      </c>
      <c r="Q89" s="25">
        <f t="shared" si="48"/>
        <v>96.06666666666666</v>
      </c>
      <c r="R89" s="25">
        <v>9805.9</v>
      </c>
      <c r="S89" s="25">
        <v>8978.355</v>
      </c>
      <c r="T89" s="25">
        <f t="shared" si="49"/>
        <v>91.56074404185235</v>
      </c>
      <c r="U89" s="25">
        <v>10156.8</v>
      </c>
      <c r="V89" s="25">
        <v>13124.746</v>
      </c>
      <c r="W89" s="25">
        <f t="shared" si="50"/>
        <v>129.22127047889097</v>
      </c>
      <c r="X89" s="25">
        <v>1000</v>
      </c>
      <c r="Y89" s="25">
        <v>678.3</v>
      </c>
      <c r="Z89" s="25">
        <f t="shared" si="51"/>
        <v>67.82999999999998</v>
      </c>
      <c r="AA89" s="25">
        <v>0</v>
      </c>
      <c r="AB89" s="25">
        <v>0</v>
      </c>
      <c r="AC89" s="25" t="e">
        <f t="shared" si="52"/>
        <v>#DIV/0!</v>
      </c>
      <c r="AD89" s="25">
        <v>0</v>
      </c>
      <c r="AE89" s="25">
        <v>0</v>
      </c>
      <c r="AF89" s="25">
        <v>0</v>
      </c>
      <c r="AG89" s="25">
        <v>0</v>
      </c>
      <c r="AH89" s="25">
        <v>69137.2</v>
      </c>
      <c r="AI89" s="25">
        <v>69137.2</v>
      </c>
      <c r="AJ89" s="25">
        <v>811.9</v>
      </c>
      <c r="AK89" s="25">
        <v>811.9</v>
      </c>
      <c r="AL89" s="25">
        <v>0</v>
      </c>
      <c r="AM89" s="25">
        <v>0</v>
      </c>
      <c r="AN89" s="25">
        <v>0</v>
      </c>
      <c r="AO89" s="25">
        <v>0</v>
      </c>
      <c r="AP89" s="25">
        <f t="shared" si="39"/>
        <v>4045.1</v>
      </c>
      <c r="AQ89" s="25">
        <f t="shared" si="40"/>
        <v>3580.806</v>
      </c>
      <c r="AR89" s="25">
        <f t="shared" si="53"/>
        <v>88.52206373142815</v>
      </c>
      <c r="AS89" s="25">
        <v>4045.1</v>
      </c>
      <c r="AT89" s="25">
        <v>3580.806</v>
      </c>
      <c r="AU89" s="25">
        <v>0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0</v>
      </c>
      <c r="BB89" s="25">
        <v>0</v>
      </c>
      <c r="BC89" s="25">
        <v>0</v>
      </c>
      <c r="BD89" s="25">
        <v>0</v>
      </c>
      <c r="BE89" s="25">
        <v>2700</v>
      </c>
      <c r="BF89" s="25">
        <v>1841</v>
      </c>
      <c r="BG89" s="25">
        <v>180</v>
      </c>
      <c r="BH89" s="25">
        <v>104</v>
      </c>
      <c r="BI89" s="25">
        <v>0</v>
      </c>
      <c r="BJ89" s="25">
        <v>0</v>
      </c>
      <c r="BK89" s="25">
        <v>0</v>
      </c>
      <c r="BL89" s="25">
        <v>0</v>
      </c>
      <c r="BM89" s="25">
        <v>0</v>
      </c>
      <c r="BN89" s="25">
        <v>0</v>
      </c>
      <c r="BO89" s="25">
        <v>200</v>
      </c>
      <c r="BP89" s="25">
        <v>1</v>
      </c>
      <c r="BQ89" s="25">
        <v>0</v>
      </c>
      <c r="BR89" s="25">
        <f t="shared" si="41"/>
        <v>98057.9</v>
      </c>
      <c r="BS89" s="25">
        <f t="shared" si="42"/>
        <v>98277.48099999999</v>
      </c>
      <c r="BT89" s="25">
        <v>0</v>
      </c>
      <c r="BU89" s="25">
        <v>0</v>
      </c>
      <c r="BV89" s="25">
        <v>0</v>
      </c>
      <c r="BW89" s="25">
        <v>0</v>
      </c>
      <c r="BX89" s="25">
        <v>0</v>
      </c>
      <c r="BY89" s="25">
        <v>0</v>
      </c>
      <c r="BZ89" s="25">
        <v>0</v>
      </c>
      <c r="CA89" s="25">
        <v>0</v>
      </c>
      <c r="CB89" s="25">
        <v>0</v>
      </c>
      <c r="CC89" s="25">
        <v>0</v>
      </c>
      <c r="CD89" s="25">
        <v>13600</v>
      </c>
      <c r="CE89" s="25">
        <v>12842.9</v>
      </c>
      <c r="CF89" s="25">
        <v>0</v>
      </c>
      <c r="CG89" s="25">
        <f t="shared" si="43"/>
        <v>13600</v>
      </c>
      <c r="CH89" s="25">
        <f t="shared" si="44"/>
        <v>12842.9</v>
      </c>
    </row>
    <row r="90" spans="1:86" ht="17.25">
      <c r="A90" s="22">
        <v>81</v>
      </c>
      <c r="B90" s="23">
        <v>4</v>
      </c>
      <c r="C90" s="29" t="s">
        <v>132</v>
      </c>
      <c r="D90" s="25">
        <v>0.0272</v>
      </c>
      <c r="E90" s="25">
        <v>557.5077</v>
      </c>
      <c r="F90" s="25">
        <f t="shared" si="33"/>
        <v>448307.89999999997</v>
      </c>
      <c r="G90" s="25">
        <f t="shared" si="34"/>
        <v>431062.44149999996</v>
      </c>
      <c r="H90" s="25">
        <f t="shared" si="45"/>
        <v>96.15321110781228</v>
      </c>
      <c r="I90" s="25">
        <f t="shared" si="35"/>
        <v>126209.7</v>
      </c>
      <c r="J90" s="25">
        <f t="shared" si="36"/>
        <v>108985.28050000001</v>
      </c>
      <c r="K90" s="25">
        <f t="shared" si="46"/>
        <v>86.35253906791634</v>
      </c>
      <c r="L90" s="25">
        <f t="shared" si="37"/>
        <v>60500</v>
      </c>
      <c r="M90" s="25">
        <f t="shared" si="38"/>
        <v>64722.4627</v>
      </c>
      <c r="N90" s="25">
        <f t="shared" si="47"/>
        <v>106.97927719008264</v>
      </c>
      <c r="O90" s="25">
        <v>23500</v>
      </c>
      <c r="P90" s="25">
        <v>10842.2881</v>
      </c>
      <c r="Q90" s="25">
        <f t="shared" si="48"/>
        <v>46.13739617021276</v>
      </c>
      <c r="R90" s="25">
        <v>8000</v>
      </c>
      <c r="S90" s="25">
        <v>6248.552</v>
      </c>
      <c r="T90" s="25">
        <f t="shared" si="49"/>
        <v>78.1069</v>
      </c>
      <c r="U90" s="25">
        <v>37000</v>
      </c>
      <c r="V90" s="25">
        <v>53880.1746</v>
      </c>
      <c r="W90" s="25">
        <f t="shared" si="50"/>
        <v>145.6220935135135</v>
      </c>
      <c r="X90" s="25">
        <v>9000</v>
      </c>
      <c r="Y90" s="25">
        <v>7820.42</v>
      </c>
      <c r="Z90" s="25">
        <f t="shared" si="51"/>
        <v>86.89355555555555</v>
      </c>
      <c r="AA90" s="25">
        <v>6000</v>
      </c>
      <c r="AB90" s="25">
        <v>5770.103</v>
      </c>
      <c r="AC90" s="25">
        <f t="shared" si="52"/>
        <v>96.16838333333332</v>
      </c>
      <c r="AD90" s="25">
        <v>0</v>
      </c>
      <c r="AE90" s="25">
        <v>0</v>
      </c>
      <c r="AF90" s="25">
        <v>0</v>
      </c>
      <c r="AG90" s="25">
        <v>0</v>
      </c>
      <c r="AH90" s="25">
        <v>294742.8</v>
      </c>
      <c r="AI90" s="25">
        <v>294742.8</v>
      </c>
      <c r="AJ90" s="25">
        <v>20701.8</v>
      </c>
      <c r="AK90" s="25">
        <v>20701.8</v>
      </c>
      <c r="AL90" s="25">
        <v>0</v>
      </c>
      <c r="AM90" s="25">
        <v>0</v>
      </c>
      <c r="AN90" s="25">
        <v>0</v>
      </c>
      <c r="AO90" s="25">
        <v>0</v>
      </c>
      <c r="AP90" s="25">
        <f t="shared" si="39"/>
        <v>33287.3</v>
      </c>
      <c r="AQ90" s="25">
        <f t="shared" si="40"/>
        <v>14320.3484</v>
      </c>
      <c r="AR90" s="25">
        <f t="shared" si="53"/>
        <v>43.02045645035794</v>
      </c>
      <c r="AS90" s="25">
        <v>4500</v>
      </c>
      <c r="AT90" s="25">
        <v>4300.1574</v>
      </c>
      <c r="AU90" s="25">
        <v>22700</v>
      </c>
      <c r="AV90" s="25">
        <v>5018.272</v>
      </c>
      <c r="AW90" s="25">
        <v>4500</v>
      </c>
      <c r="AX90" s="25">
        <v>3091.831</v>
      </c>
      <c r="AY90" s="25">
        <v>1587.3</v>
      </c>
      <c r="AZ90" s="25">
        <v>1910.088</v>
      </c>
      <c r="BA90" s="25">
        <v>0</v>
      </c>
      <c r="BB90" s="25">
        <v>0</v>
      </c>
      <c r="BC90" s="25">
        <v>2663.6</v>
      </c>
      <c r="BD90" s="25">
        <v>2663.64</v>
      </c>
      <c r="BE90" s="25">
        <v>0</v>
      </c>
      <c r="BF90" s="25">
        <v>0</v>
      </c>
      <c r="BG90" s="25">
        <v>5400</v>
      </c>
      <c r="BH90" s="25">
        <v>5631.922</v>
      </c>
      <c r="BI90" s="25">
        <v>3500</v>
      </c>
      <c r="BJ90" s="25">
        <v>4290.9924</v>
      </c>
      <c r="BK90" s="25">
        <v>522.4</v>
      </c>
      <c r="BL90" s="25">
        <v>105</v>
      </c>
      <c r="BM90" s="25">
        <v>0</v>
      </c>
      <c r="BN90" s="25">
        <v>0</v>
      </c>
      <c r="BO90" s="25">
        <v>0</v>
      </c>
      <c r="BP90" s="25">
        <v>75.48</v>
      </c>
      <c r="BQ90" s="25">
        <v>-21.079</v>
      </c>
      <c r="BR90" s="25">
        <f t="shared" si="41"/>
        <v>444317.89999999997</v>
      </c>
      <c r="BS90" s="25">
        <f t="shared" si="42"/>
        <v>427072.44149999996</v>
      </c>
      <c r="BT90" s="25">
        <v>0</v>
      </c>
      <c r="BU90" s="25">
        <v>0</v>
      </c>
      <c r="BV90" s="25">
        <v>3990</v>
      </c>
      <c r="BW90" s="25">
        <v>3990</v>
      </c>
      <c r="BX90" s="25">
        <v>0</v>
      </c>
      <c r="BY90" s="25">
        <v>0</v>
      </c>
      <c r="BZ90" s="25">
        <v>0</v>
      </c>
      <c r="CA90" s="25">
        <v>0</v>
      </c>
      <c r="CB90" s="25">
        <v>0</v>
      </c>
      <c r="CC90" s="25">
        <v>0</v>
      </c>
      <c r="CD90" s="25">
        <v>58580</v>
      </c>
      <c r="CE90" s="25">
        <v>53439.4</v>
      </c>
      <c r="CF90" s="25">
        <v>0</v>
      </c>
      <c r="CG90" s="25">
        <f t="shared" si="43"/>
        <v>62570</v>
      </c>
      <c r="CH90" s="25">
        <f t="shared" si="44"/>
        <v>57429.4</v>
      </c>
    </row>
    <row r="91" spans="1:86" ht="17.25">
      <c r="A91" s="22">
        <v>82</v>
      </c>
      <c r="B91" s="20">
        <v>74</v>
      </c>
      <c r="C91" s="29" t="s">
        <v>133</v>
      </c>
      <c r="D91" s="25">
        <v>2054.784</v>
      </c>
      <c r="E91" s="25">
        <v>286.4171</v>
      </c>
      <c r="F91" s="25">
        <f t="shared" si="33"/>
        <v>14524.599999999999</v>
      </c>
      <c r="G91" s="25">
        <f t="shared" si="34"/>
        <v>13850.565</v>
      </c>
      <c r="H91" s="25">
        <f t="shared" si="45"/>
        <v>95.35935585145204</v>
      </c>
      <c r="I91" s="25">
        <f t="shared" si="35"/>
        <v>7799.700000000001</v>
      </c>
      <c r="J91" s="25">
        <f t="shared" si="36"/>
        <v>7125.665000000001</v>
      </c>
      <c r="K91" s="25">
        <f t="shared" si="46"/>
        <v>91.35819326384348</v>
      </c>
      <c r="L91" s="25">
        <f t="shared" si="37"/>
        <v>1226.3</v>
      </c>
      <c r="M91" s="25">
        <f t="shared" si="38"/>
        <v>933.218</v>
      </c>
      <c r="N91" s="25">
        <f t="shared" si="47"/>
        <v>76.10030172062301</v>
      </c>
      <c r="O91" s="25">
        <v>54</v>
      </c>
      <c r="P91" s="25">
        <v>179.168</v>
      </c>
      <c r="Q91" s="25">
        <f t="shared" si="48"/>
        <v>331.7925925925926</v>
      </c>
      <c r="R91" s="25">
        <v>4923.8</v>
      </c>
      <c r="S91" s="25">
        <v>3834.483</v>
      </c>
      <c r="T91" s="25">
        <f t="shared" si="49"/>
        <v>77.87649782688167</v>
      </c>
      <c r="U91" s="25">
        <v>1172.3</v>
      </c>
      <c r="V91" s="25">
        <v>754.05</v>
      </c>
      <c r="W91" s="25">
        <f t="shared" si="50"/>
        <v>64.32227245585601</v>
      </c>
      <c r="X91" s="25">
        <v>90</v>
      </c>
      <c r="Y91" s="25">
        <v>105</v>
      </c>
      <c r="Z91" s="25">
        <f t="shared" si="51"/>
        <v>116.66666666666667</v>
      </c>
      <c r="AA91" s="25">
        <v>0</v>
      </c>
      <c r="AB91" s="25">
        <v>0</v>
      </c>
      <c r="AC91" s="25" t="e">
        <f t="shared" si="52"/>
        <v>#DIV/0!</v>
      </c>
      <c r="AD91" s="25">
        <v>0</v>
      </c>
      <c r="AE91" s="25">
        <v>0</v>
      </c>
      <c r="AF91" s="25">
        <v>0</v>
      </c>
      <c r="AG91" s="25">
        <v>0</v>
      </c>
      <c r="AH91" s="25">
        <v>6527.7</v>
      </c>
      <c r="AI91" s="25">
        <v>6527.7</v>
      </c>
      <c r="AJ91" s="25">
        <v>197.2</v>
      </c>
      <c r="AK91" s="25">
        <v>197.2</v>
      </c>
      <c r="AL91" s="25">
        <v>0</v>
      </c>
      <c r="AM91" s="25">
        <v>0</v>
      </c>
      <c r="AN91" s="25">
        <v>0</v>
      </c>
      <c r="AO91" s="25">
        <v>0</v>
      </c>
      <c r="AP91" s="25">
        <f t="shared" si="39"/>
        <v>1559.6</v>
      </c>
      <c r="AQ91" s="25">
        <f t="shared" si="40"/>
        <v>2204.614</v>
      </c>
      <c r="AR91" s="25">
        <f t="shared" si="53"/>
        <v>141.35765580918184</v>
      </c>
      <c r="AS91" s="25">
        <v>1542.8</v>
      </c>
      <c r="AT91" s="25">
        <v>2204.614</v>
      </c>
      <c r="AU91" s="25">
        <v>16.8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25">
        <v>0</v>
      </c>
      <c r="BI91" s="25">
        <v>0</v>
      </c>
      <c r="BJ91" s="25">
        <v>48.35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f t="shared" si="41"/>
        <v>14524.599999999999</v>
      </c>
      <c r="BS91" s="25">
        <f t="shared" si="42"/>
        <v>13850.565</v>
      </c>
      <c r="BT91" s="25">
        <v>0</v>
      </c>
      <c r="BU91" s="25">
        <v>0</v>
      </c>
      <c r="BV91" s="25">
        <v>0</v>
      </c>
      <c r="BW91" s="25">
        <v>0</v>
      </c>
      <c r="BX91" s="25">
        <v>0</v>
      </c>
      <c r="BY91" s="25">
        <v>0</v>
      </c>
      <c r="BZ91" s="25">
        <v>0</v>
      </c>
      <c r="CA91" s="25">
        <v>0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f t="shared" si="43"/>
        <v>0</v>
      </c>
      <c r="CH91" s="25">
        <f t="shared" si="44"/>
        <v>0</v>
      </c>
    </row>
    <row r="92" spans="1:86" ht="17.25">
      <c r="A92" s="22">
        <v>83</v>
      </c>
      <c r="B92" s="20">
        <v>85</v>
      </c>
      <c r="C92" s="29" t="s">
        <v>134</v>
      </c>
      <c r="D92" s="25">
        <v>70.7</v>
      </c>
      <c r="E92" s="25">
        <v>44.4521</v>
      </c>
      <c r="F92" s="25">
        <f t="shared" si="33"/>
        <v>34599.3</v>
      </c>
      <c r="G92" s="25">
        <f t="shared" si="34"/>
        <v>31691.427</v>
      </c>
      <c r="H92" s="25">
        <f t="shared" si="45"/>
        <v>91.59557274280115</v>
      </c>
      <c r="I92" s="25">
        <f t="shared" si="35"/>
        <v>12190.1</v>
      </c>
      <c r="J92" s="25">
        <f t="shared" si="36"/>
        <v>9252.227</v>
      </c>
      <c r="K92" s="25">
        <f t="shared" si="46"/>
        <v>75.89951682102691</v>
      </c>
      <c r="L92" s="25">
        <f t="shared" si="37"/>
        <v>2100</v>
      </c>
      <c r="M92" s="25">
        <f t="shared" si="38"/>
        <v>2351.708</v>
      </c>
      <c r="N92" s="25">
        <f t="shared" si="47"/>
        <v>111.98609523809525</v>
      </c>
      <c r="O92" s="25">
        <v>600</v>
      </c>
      <c r="P92" s="25">
        <v>304.138</v>
      </c>
      <c r="Q92" s="25">
        <f t="shared" si="48"/>
        <v>50.68966666666667</v>
      </c>
      <c r="R92" s="25">
        <v>6500</v>
      </c>
      <c r="S92" s="25">
        <v>5143.363</v>
      </c>
      <c r="T92" s="25">
        <f t="shared" si="49"/>
        <v>79.12866153846154</v>
      </c>
      <c r="U92" s="25">
        <v>1500</v>
      </c>
      <c r="V92" s="25">
        <v>2047.57</v>
      </c>
      <c r="W92" s="25">
        <f t="shared" si="50"/>
        <v>136.50466666666665</v>
      </c>
      <c r="X92" s="25">
        <v>1190.1</v>
      </c>
      <c r="Y92" s="25">
        <v>459.84</v>
      </c>
      <c r="Z92" s="25">
        <f t="shared" si="51"/>
        <v>38.638769851273004</v>
      </c>
      <c r="AA92" s="25">
        <v>0</v>
      </c>
      <c r="AB92" s="25">
        <v>0</v>
      </c>
      <c r="AC92" s="25" t="e">
        <f t="shared" si="52"/>
        <v>#DIV/0!</v>
      </c>
      <c r="AD92" s="25">
        <v>0</v>
      </c>
      <c r="AE92" s="25">
        <v>0</v>
      </c>
      <c r="AF92" s="25">
        <v>0</v>
      </c>
      <c r="AG92" s="25">
        <v>0</v>
      </c>
      <c r="AH92" s="25">
        <v>22102</v>
      </c>
      <c r="AI92" s="25">
        <v>22102</v>
      </c>
      <c r="AJ92" s="25">
        <v>307.2</v>
      </c>
      <c r="AK92" s="25">
        <v>307.2</v>
      </c>
      <c r="AL92" s="25">
        <v>0</v>
      </c>
      <c r="AM92" s="25">
        <v>0</v>
      </c>
      <c r="AN92" s="25">
        <v>0</v>
      </c>
      <c r="AO92" s="25">
        <v>0</v>
      </c>
      <c r="AP92" s="25">
        <f t="shared" si="39"/>
        <v>1700</v>
      </c>
      <c r="AQ92" s="25">
        <f t="shared" si="40"/>
        <v>1247.216</v>
      </c>
      <c r="AR92" s="25">
        <f t="shared" si="53"/>
        <v>73.36564705882353</v>
      </c>
      <c r="AS92" s="25">
        <v>1000</v>
      </c>
      <c r="AT92" s="25">
        <v>1247.216</v>
      </c>
      <c r="AU92" s="25">
        <v>600</v>
      </c>
      <c r="AV92" s="25">
        <v>0</v>
      </c>
      <c r="AW92" s="25">
        <v>100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500</v>
      </c>
      <c r="BH92" s="25">
        <v>50.1</v>
      </c>
      <c r="BI92" s="25">
        <v>200</v>
      </c>
      <c r="BJ92" s="25">
        <v>0</v>
      </c>
      <c r="BK92" s="25">
        <v>0</v>
      </c>
      <c r="BL92" s="25">
        <v>0</v>
      </c>
      <c r="BM92" s="25">
        <v>0</v>
      </c>
      <c r="BN92" s="25">
        <v>30</v>
      </c>
      <c r="BO92" s="25">
        <v>0</v>
      </c>
      <c r="BP92" s="25">
        <v>0</v>
      </c>
      <c r="BQ92" s="25">
        <v>0</v>
      </c>
      <c r="BR92" s="25">
        <f t="shared" si="41"/>
        <v>34599.3</v>
      </c>
      <c r="BS92" s="25">
        <f t="shared" si="42"/>
        <v>31691.427</v>
      </c>
      <c r="BT92" s="25">
        <v>0</v>
      </c>
      <c r="BU92" s="25">
        <v>0</v>
      </c>
      <c r="BV92" s="25">
        <v>0</v>
      </c>
      <c r="BW92" s="25">
        <v>0</v>
      </c>
      <c r="BX92" s="25">
        <v>0</v>
      </c>
      <c r="BY92" s="25">
        <v>0</v>
      </c>
      <c r="BZ92" s="25">
        <v>0</v>
      </c>
      <c r="CA92" s="25">
        <v>0</v>
      </c>
      <c r="CB92" s="25">
        <v>0</v>
      </c>
      <c r="CC92" s="25">
        <v>0</v>
      </c>
      <c r="CD92" s="25">
        <v>1000</v>
      </c>
      <c r="CE92" s="25">
        <v>471.3</v>
      </c>
      <c r="CF92" s="25">
        <v>0</v>
      </c>
      <c r="CG92" s="25">
        <f t="shared" si="43"/>
        <v>1000</v>
      </c>
      <c r="CH92" s="25">
        <f t="shared" si="44"/>
        <v>471.3</v>
      </c>
    </row>
    <row r="93" spans="1:86" ht="17.25">
      <c r="A93" s="22">
        <v>84</v>
      </c>
      <c r="B93" s="20">
        <v>69</v>
      </c>
      <c r="C93" s="29" t="s">
        <v>135</v>
      </c>
      <c r="D93" s="25">
        <v>0.88</v>
      </c>
      <c r="E93" s="25">
        <v>636.012</v>
      </c>
      <c r="F93" s="25">
        <f t="shared" si="33"/>
        <v>10076.4</v>
      </c>
      <c r="G93" s="25">
        <f t="shared" si="34"/>
        <v>10092.663999999999</v>
      </c>
      <c r="H93" s="25">
        <f t="shared" si="45"/>
        <v>100.16140685165335</v>
      </c>
      <c r="I93" s="25">
        <f t="shared" si="35"/>
        <v>2665.8</v>
      </c>
      <c r="J93" s="25">
        <f t="shared" si="36"/>
        <v>2682.064</v>
      </c>
      <c r="K93" s="25">
        <f t="shared" si="46"/>
        <v>100.61009828194163</v>
      </c>
      <c r="L93" s="25">
        <f t="shared" si="37"/>
        <v>680.8</v>
      </c>
      <c r="M93" s="25">
        <f t="shared" si="38"/>
        <v>691.248</v>
      </c>
      <c r="N93" s="25">
        <f t="shared" si="47"/>
        <v>101.53466509988252</v>
      </c>
      <c r="O93" s="25">
        <v>60.8</v>
      </c>
      <c r="P93" s="25">
        <v>43.548</v>
      </c>
      <c r="Q93" s="25">
        <f t="shared" si="48"/>
        <v>71.625</v>
      </c>
      <c r="R93" s="25">
        <v>1115</v>
      </c>
      <c r="S93" s="25">
        <v>1132.8</v>
      </c>
      <c r="T93" s="25">
        <f t="shared" si="49"/>
        <v>101.5964125560538</v>
      </c>
      <c r="U93" s="25">
        <v>620</v>
      </c>
      <c r="V93" s="25">
        <v>647.7</v>
      </c>
      <c r="W93" s="25">
        <f t="shared" si="50"/>
        <v>104.46774193548387</v>
      </c>
      <c r="X93" s="25">
        <v>50</v>
      </c>
      <c r="Y93" s="25">
        <v>30</v>
      </c>
      <c r="Z93" s="25">
        <f t="shared" si="51"/>
        <v>60</v>
      </c>
      <c r="AA93" s="25">
        <v>0</v>
      </c>
      <c r="AB93" s="25">
        <v>0</v>
      </c>
      <c r="AC93" s="25" t="e">
        <f t="shared" si="52"/>
        <v>#DIV/0!</v>
      </c>
      <c r="AD93" s="25">
        <v>0</v>
      </c>
      <c r="AE93" s="25">
        <v>0</v>
      </c>
      <c r="AF93" s="25">
        <v>0</v>
      </c>
      <c r="AG93" s="25">
        <v>0</v>
      </c>
      <c r="AH93" s="25">
        <v>7312.8</v>
      </c>
      <c r="AI93" s="25">
        <v>7312.8</v>
      </c>
      <c r="AJ93" s="25">
        <v>97.8</v>
      </c>
      <c r="AK93" s="25">
        <v>97.8</v>
      </c>
      <c r="AL93" s="25">
        <v>0</v>
      </c>
      <c r="AM93" s="25">
        <v>0</v>
      </c>
      <c r="AN93" s="25">
        <v>0</v>
      </c>
      <c r="AO93" s="25">
        <v>0</v>
      </c>
      <c r="AP93" s="25">
        <f t="shared" si="39"/>
        <v>820</v>
      </c>
      <c r="AQ93" s="25">
        <f t="shared" si="40"/>
        <v>828.016</v>
      </c>
      <c r="AR93" s="25">
        <f t="shared" si="53"/>
        <v>100.97756097560975</v>
      </c>
      <c r="AS93" s="25">
        <v>820</v>
      </c>
      <c r="AT93" s="25">
        <v>828.016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f t="shared" si="41"/>
        <v>10076.4</v>
      </c>
      <c r="BS93" s="25">
        <f t="shared" si="42"/>
        <v>10092.663999999999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0</v>
      </c>
      <c r="CA93" s="25">
        <v>0</v>
      </c>
      <c r="CB93" s="25">
        <v>0</v>
      </c>
      <c r="CC93" s="25">
        <v>0</v>
      </c>
      <c r="CD93" s="25">
        <v>0</v>
      </c>
      <c r="CE93" s="25">
        <v>0</v>
      </c>
      <c r="CF93" s="25">
        <v>0</v>
      </c>
      <c r="CG93" s="25">
        <f t="shared" si="43"/>
        <v>0</v>
      </c>
      <c r="CH93" s="25">
        <f t="shared" si="44"/>
        <v>0</v>
      </c>
    </row>
    <row r="94" spans="1:86" ht="17.25">
      <c r="A94" s="22">
        <v>85</v>
      </c>
      <c r="B94" s="20">
        <v>23</v>
      </c>
      <c r="C94" s="29" t="s">
        <v>136</v>
      </c>
      <c r="D94" s="25">
        <v>0.0007</v>
      </c>
      <c r="E94" s="25">
        <v>4836.645</v>
      </c>
      <c r="F94" s="25">
        <f t="shared" si="33"/>
        <v>31870.800000000003</v>
      </c>
      <c r="G94" s="25">
        <f t="shared" si="34"/>
        <v>32150.278000000006</v>
      </c>
      <c r="H94" s="25">
        <f t="shared" si="45"/>
        <v>100.8769092711824</v>
      </c>
      <c r="I94" s="25">
        <f t="shared" si="35"/>
        <v>7667</v>
      </c>
      <c r="J94" s="25">
        <f t="shared" si="36"/>
        <v>7946.478</v>
      </c>
      <c r="K94" s="25">
        <f t="shared" si="46"/>
        <v>103.64520673014216</v>
      </c>
      <c r="L94" s="25">
        <f t="shared" si="37"/>
        <v>1588.6</v>
      </c>
      <c r="M94" s="25">
        <f t="shared" si="38"/>
        <v>3159.778</v>
      </c>
      <c r="N94" s="25">
        <f t="shared" si="47"/>
        <v>198.90331109152712</v>
      </c>
      <c r="O94" s="25">
        <v>0</v>
      </c>
      <c r="P94" s="25">
        <v>739.428</v>
      </c>
      <c r="Q94" s="25" t="e">
        <f t="shared" si="48"/>
        <v>#DIV/0!</v>
      </c>
      <c r="R94" s="25">
        <v>5828.4</v>
      </c>
      <c r="S94" s="25">
        <v>4046.016</v>
      </c>
      <c r="T94" s="25">
        <f t="shared" si="49"/>
        <v>69.4189829112621</v>
      </c>
      <c r="U94" s="25">
        <v>1588.6</v>
      </c>
      <c r="V94" s="25">
        <v>2420.35</v>
      </c>
      <c r="W94" s="25">
        <f t="shared" si="50"/>
        <v>152.3574216291074</v>
      </c>
      <c r="X94" s="25">
        <v>50</v>
      </c>
      <c r="Y94" s="25">
        <v>0</v>
      </c>
      <c r="Z94" s="25">
        <f t="shared" si="51"/>
        <v>0</v>
      </c>
      <c r="AA94" s="25">
        <v>0</v>
      </c>
      <c r="AB94" s="25">
        <v>0</v>
      </c>
      <c r="AC94" s="25" t="e">
        <f t="shared" si="52"/>
        <v>#DIV/0!</v>
      </c>
      <c r="AD94" s="25">
        <v>0</v>
      </c>
      <c r="AE94" s="25">
        <v>0</v>
      </c>
      <c r="AF94" s="25">
        <v>0</v>
      </c>
      <c r="AG94" s="25">
        <v>0</v>
      </c>
      <c r="AH94" s="25">
        <v>23774</v>
      </c>
      <c r="AI94" s="25">
        <v>23774</v>
      </c>
      <c r="AJ94" s="25">
        <v>429.8</v>
      </c>
      <c r="AK94" s="25">
        <v>429.8</v>
      </c>
      <c r="AL94" s="25">
        <v>0</v>
      </c>
      <c r="AM94" s="25">
        <v>0</v>
      </c>
      <c r="AN94" s="25">
        <v>0</v>
      </c>
      <c r="AO94" s="25">
        <v>0</v>
      </c>
      <c r="AP94" s="25">
        <f t="shared" si="39"/>
        <v>200</v>
      </c>
      <c r="AQ94" s="25">
        <f t="shared" si="40"/>
        <v>740.684</v>
      </c>
      <c r="AR94" s="25">
        <f t="shared" si="53"/>
        <v>370.342</v>
      </c>
      <c r="AS94" s="25">
        <v>200</v>
      </c>
      <c r="AT94" s="25">
        <v>740.684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v>0</v>
      </c>
      <c r="BN94" s="25">
        <v>0</v>
      </c>
      <c r="BO94" s="25">
        <v>0</v>
      </c>
      <c r="BP94" s="25">
        <v>0</v>
      </c>
      <c r="BQ94" s="25">
        <v>0</v>
      </c>
      <c r="BR94" s="25">
        <f t="shared" si="41"/>
        <v>31870.8</v>
      </c>
      <c r="BS94" s="25">
        <f t="shared" si="42"/>
        <v>32150.278000000002</v>
      </c>
      <c r="BT94" s="25">
        <v>0</v>
      </c>
      <c r="BU94" s="25">
        <v>0</v>
      </c>
      <c r="BV94" s="25">
        <v>0</v>
      </c>
      <c r="BW94" s="25">
        <v>0</v>
      </c>
      <c r="BX94" s="25">
        <v>0</v>
      </c>
      <c r="BY94" s="25">
        <v>0</v>
      </c>
      <c r="BZ94" s="25">
        <v>0</v>
      </c>
      <c r="CA94" s="25">
        <v>0</v>
      </c>
      <c r="CB94" s="25">
        <v>0</v>
      </c>
      <c r="CC94" s="25">
        <v>0</v>
      </c>
      <c r="CD94" s="25">
        <v>2250</v>
      </c>
      <c r="CE94" s="25">
        <v>1568.42</v>
      </c>
      <c r="CF94" s="25">
        <v>0</v>
      </c>
      <c r="CG94" s="25">
        <f t="shared" si="43"/>
        <v>2250</v>
      </c>
      <c r="CH94" s="25">
        <f t="shared" si="44"/>
        <v>1568.42</v>
      </c>
    </row>
    <row r="95" spans="1:86" ht="17.25">
      <c r="A95" s="22">
        <v>86</v>
      </c>
      <c r="B95" s="20">
        <v>29</v>
      </c>
      <c r="C95" s="29" t="s">
        <v>137</v>
      </c>
      <c r="D95" s="25">
        <v>0</v>
      </c>
      <c r="E95" s="25">
        <v>3800</v>
      </c>
      <c r="F95" s="25">
        <f t="shared" si="33"/>
        <v>49870.6</v>
      </c>
      <c r="G95" s="25">
        <f t="shared" si="34"/>
        <v>50150.29000000001</v>
      </c>
      <c r="H95" s="25">
        <f t="shared" si="45"/>
        <v>100.56083143174537</v>
      </c>
      <c r="I95" s="25">
        <f t="shared" si="35"/>
        <v>18700.8</v>
      </c>
      <c r="J95" s="25">
        <f t="shared" si="36"/>
        <v>18980.49</v>
      </c>
      <c r="K95" s="25">
        <f t="shared" si="46"/>
        <v>101.49560446611912</v>
      </c>
      <c r="L95" s="25">
        <f t="shared" si="37"/>
        <v>3546.3</v>
      </c>
      <c r="M95" s="25">
        <f t="shared" si="38"/>
        <v>4265.6140000000005</v>
      </c>
      <c r="N95" s="25">
        <f t="shared" si="47"/>
        <v>120.28350675351776</v>
      </c>
      <c r="O95" s="25">
        <v>226.5</v>
      </c>
      <c r="P95" s="25">
        <v>162.514</v>
      </c>
      <c r="Q95" s="25">
        <f t="shared" si="48"/>
        <v>71.75011037527594</v>
      </c>
      <c r="R95" s="25">
        <v>13449.5</v>
      </c>
      <c r="S95" s="25">
        <v>13328.53</v>
      </c>
      <c r="T95" s="25">
        <f t="shared" si="49"/>
        <v>99.10056135915833</v>
      </c>
      <c r="U95" s="25">
        <v>3319.8</v>
      </c>
      <c r="V95" s="25">
        <v>4103.1</v>
      </c>
      <c r="W95" s="25">
        <f t="shared" si="50"/>
        <v>123.59479486716067</v>
      </c>
      <c r="X95" s="25">
        <v>100</v>
      </c>
      <c r="Y95" s="25">
        <v>60.9</v>
      </c>
      <c r="Z95" s="25">
        <f t="shared" si="51"/>
        <v>60.9</v>
      </c>
      <c r="AA95" s="25">
        <v>0</v>
      </c>
      <c r="AB95" s="25">
        <v>0</v>
      </c>
      <c r="AC95" s="25" t="e">
        <f t="shared" si="52"/>
        <v>#DIV/0!</v>
      </c>
      <c r="AD95" s="25">
        <v>0</v>
      </c>
      <c r="AE95" s="25">
        <v>0</v>
      </c>
      <c r="AF95" s="25">
        <v>0</v>
      </c>
      <c r="AG95" s="25">
        <v>0</v>
      </c>
      <c r="AH95" s="25">
        <v>30949.2</v>
      </c>
      <c r="AI95" s="25">
        <v>30949.2</v>
      </c>
      <c r="AJ95" s="25">
        <v>220.6</v>
      </c>
      <c r="AK95" s="25">
        <v>220.6</v>
      </c>
      <c r="AL95" s="25">
        <v>0</v>
      </c>
      <c r="AM95" s="25">
        <v>0</v>
      </c>
      <c r="AN95" s="25">
        <v>0</v>
      </c>
      <c r="AO95" s="25">
        <v>0</v>
      </c>
      <c r="AP95" s="25">
        <f t="shared" si="39"/>
        <v>1605</v>
      </c>
      <c r="AQ95" s="25">
        <f t="shared" si="40"/>
        <v>1162.135</v>
      </c>
      <c r="AR95" s="25">
        <f t="shared" si="53"/>
        <v>72.40716510903427</v>
      </c>
      <c r="AS95" s="25">
        <v>1605</v>
      </c>
      <c r="AT95" s="25">
        <v>1162.135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0</v>
      </c>
      <c r="BC95" s="25">
        <v>0</v>
      </c>
      <c r="BD95" s="25">
        <v>0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163.311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f t="shared" si="41"/>
        <v>49870.6</v>
      </c>
      <c r="BS95" s="25">
        <f t="shared" si="42"/>
        <v>50150.29000000001</v>
      </c>
      <c r="BT95" s="25">
        <v>0</v>
      </c>
      <c r="BU95" s="25">
        <v>0</v>
      </c>
      <c r="BV95" s="25">
        <v>0</v>
      </c>
      <c r="BW95" s="25">
        <v>0</v>
      </c>
      <c r="BX95" s="25">
        <v>0</v>
      </c>
      <c r="BY95" s="25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8250</v>
      </c>
      <c r="CE95" s="25">
        <v>5095.28</v>
      </c>
      <c r="CF95" s="25">
        <v>0</v>
      </c>
      <c r="CG95" s="25">
        <f t="shared" si="43"/>
        <v>8250</v>
      </c>
      <c r="CH95" s="25">
        <f t="shared" si="44"/>
        <v>5095.28</v>
      </c>
    </row>
    <row r="96" spans="1:86" ht="17.25">
      <c r="A96" s="22">
        <v>87</v>
      </c>
      <c r="B96" s="20">
        <v>78</v>
      </c>
      <c r="C96" s="29" t="s">
        <v>138</v>
      </c>
      <c r="D96" s="25">
        <v>292.4</v>
      </c>
      <c r="E96" s="25">
        <v>4.6828</v>
      </c>
      <c r="F96" s="25">
        <f t="shared" si="33"/>
        <v>7067.8</v>
      </c>
      <c r="G96" s="25">
        <f t="shared" si="34"/>
        <v>6676.366</v>
      </c>
      <c r="H96" s="25">
        <f t="shared" si="45"/>
        <v>94.46172783610174</v>
      </c>
      <c r="I96" s="25">
        <f t="shared" si="35"/>
        <v>3408.3</v>
      </c>
      <c r="J96" s="25">
        <f t="shared" si="36"/>
        <v>3016.866</v>
      </c>
      <c r="K96" s="25">
        <f t="shared" si="46"/>
        <v>88.51527154299798</v>
      </c>
      <c r="L96" s="25">
        <f t="shared" si="37"/>
        <v>250</v>
      </c>
      <c r="M96" s="25">
        <f t="shared" si="38"/>
        <v>122.318</v>
      </c>
      <c r="N96" s="25">
        <f t="shared" si="47"/>
        <v>48.9272</v>
      </c>
      <c r="O96" s="25">
        <v>24.8</v>
      </c>
      <c r="P96" s="25">
        <v>0.118</v>
      </c>
      <c r="Q96" s="25">
        <f t="shared" si="48"/>
        <v>0.4758064516129032</v>
      </c>
      <c r="R96" s="25">
        <v>2043</v>
      </c>
      <c r="S96" s="25">
        <v>1971.4</v>
      </c>
      <c r="T96" s="25">
        <f t="shared" si="49"/>
        <v>96.4953499755262</v>
      </c>
      <c r="U96" s="25">
        <v>225.2</v>
      </c>
      <c r="V96" s="25">
        <v>122.2</v>
      </c>
      <c r="W96" s="25">
        <f t="shared" si="50"/>
        <v>54.262877442273535</v>
      </c>
      <c r="X96" s="25">
        <v>0</v>
      </c>
      <c r="Y96" s="25">
        <v>0</v>
      </c>
      <c r="Z96" s="25" t="e">
        <f t="shared" si="51"/>
        <v>#DIV/0!</v>
      </c>
      <c r="AA96" s="25">
        <v>0</v>
      </c>
      <c r="AB96" s="25">
        <v>0</v>
      </c>
      <c r="AC96" s="25" t="e">
        <f t="shared" si="52"/>
        <v>#DIV/0!</v>
      </c>
      <c r="AD96" s="25">
        <v>0</v>
      </c>
      <c r="AE96" s="25">
        <v>0</v>
      </c>
      <c r="AF96" s="25">
        <v>0</v>
      </c>
      <c r="AG96" s="25">
        <v>0</v>
      </c>
      <c r="AH96" s="25">
        <v>3500</v>
      </c>
      <c r="AI96" s="25">
        <v>3500</v>
      </c>
      <c r="AJ96" s="25">
        <v>159.5</v>
      </c>
      <c r="AK96" s="25">
        <v>159.5</v>
      </c>
      <c r="AL96" s="25">
        <v>0</v>
      </c>
      <c r="AM96" s="25">
        <v>0</v>
      </c>
      <c r="AN96" s="25">
        <v>0</v>
      </c>
      <c r="AO96" s="25">
        <v>0</v>
      </c>
      <c r="AP96" s="25">
        <f t="shared" si="39"/>
        <v>1115.3</v>
      </c>
      <c r="AQ96" s="25">
        <f t="shared" si="40"/>
        <v>923.148</v>
      </c>
      <c r="AR96" s="25">
        <f t="shared" si="53"/>
        <v>82.77127230341613</v>
      </c>
      <c r="AS96" s="25">
        <v>1115.3</v>
      </c>
      <c r="AT96" s="25">
        <v>923.148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v>0</v>
      </c>
      <c r="BN96" s="25">
        <v>0</v>
      </c>
      <c r="BO96" s="25">
        <v>0</v>
      </c>
      <c r="BP96" s="25">
        <v>0</v>
      </c>
      <c r="BQ96" s="25">
        <v>0</v>
      </c>
      <c r="BR96" s="25">
        <f t="shared" si="41"/>
        <v>7067.8</v>
      </c>
      <c r="BS96" s="25">
        <f t="shared" si="42"/>
        <v>6676.366</v>
      </c>
      <c r="BT96" s="25">
        <v>0</v>
      </c>
      <c r="BU96" s="25">
        <v>0</v>
      </c>
      <c r="BV96" s="25">
        <v>0</v>
      </c>
      <c r="BW96" s="25">
        <v>0</v>
      </c>
      <c r="BX96" s="25">
        <v>0</v>
      </c>
      <c r="BY96" s="25">
        <v>0</v>
      </c>
      <c r="BZ96" s="25">
        <v>0</v>
      </c>
      <c r="CA96" s="25">
        <v>0</v>
      </c>
      <c r="CB96" s="25">
        <v>0</v>
      </c>
      <c r="CC96" s="25">
        <v>0</v>
      </c>
      <c r="CD96" s="25">
        <v>100</v>
      </c>
      <c r="CE96" s="25">
        <v>0</v>
      </c>
      <c r="CF96" s="25">
        <v>0</v>
      </c>
      <c r="CG96" s="25">
        <f t="shared" si="43"/>
        <v>100</v>
      </c>
      <c r="CH96" s="25">
        <f t="shared" si="44"/>
        <v>0</v>
      </c>
    </row>
    <row r="97" spans="1:86" ht="17.25">
      <c r="A97" s="22">
        <v>88</v>
      </c>
      <c r="B97" s="20">
        <v>46</v>
      </c>
      <c r="C97" s="29" t="s">
        <v>139</v>
      </c>
      <c r="D97" s="25">
        <v>5314.9455</v>
      </c>
      <c r="E97" s="25">
        <v>515.742</v>
      </c>
      <c r="F97" s="25">
        <f t="shared" si="33"/>
        <v>20581.1</v>
      </c>
      <c r="G97" s="25">
        <f t="shared" si="34"/>
        <v>20594.296</v>
      </c>
      <c r="H97" s="25">
        <f t="shared" si="45"/>
        <v>100.06411707829028</v>
      </c>
      <c r="I97" s="25">
        <f t="shared" si="35"/>
        <v>12100.3</v>
      </c>
      <c r="J97" s="25">
        <f t="shared" si="36"/>
        <v>12135.682999999999</v>
      </c>
      <c r="K97" s="25">
        <f t="shared" si="46"/>
        <v>100.29241423766354</v>
      </c>
      <c r="L97" s="25">
        <f t="shared" si="37"/>
        <v>1980</v>
      </c>
      <c r="M97" s="25">
        <f t="shared" si="38"/>
        <v>2233.663</v>
      </c>
      <c r="N97" s="25">
        <f t="shared" si="47"/>
        <v>112.81126262626262</v>
      </c>
      <c r="O97" s="25">
        <v>0</v>
      </c>
      <c r="P97" s="25">
        <v>0.27</v>
      </c>
      <c r="Q97" s="25" t="e">
        <f t="shared" si="48"/>
        <v>#DIV/0!</v>
      </c>
      <c r="R97" s="25">
        <v>8880.3</v>
      </c>
      <c r="S97" s="25">
        <v>8721.544</v>
      </c>
      <c r="T97" s="25">
        <f t="shared" si="49"/>
        <v>98.21226760357196</v>
      </c>
      <c r="U97" s="25">
        <v>1980</v>
      </c>
      <c r="V97" s="25">
        <v>2233.393</v>
      </c>
      <c r="W97" s="25">
        <f t="shared" si="50"/>
        <v>112.79762626262627</v>
      </c>
      <c r="X97" s="25">
        <v>90</v>
      </c>
      <c r="Y97" s="25">
        <v>132.122</v>
      </c>
      <c r="Z97" s="25">
        <f t="shared" si="51"/>
        <v>146.80222222222224</v>
      </c>
      <c r="AA97" s="25">
        <v>0</v>
      </c>
      <c r="AB97" s="25">
        <v>0</v>
      </c>
      <c r="AC97" s="25" t="e">
        <f t="shared" si="52"/>
        <v>#DIV/0!</v>
      </c>
      <c r="AD97" s="25">
        <v>0</v>
      </c>
      <c r="AE97" s="25">
        <v>0</v>
      </c>
      <c r="AF97" s="25">
        <v>0</v>
      </c>
      <c r="AG97" s="25">
        <v>0</v>
      </c>
      <c r="AH97" s="25">
        <v>8368.7</v>
      </c>
      <c r="AI97" s="25">
        <v>8368.7</v>
      </c>
      <c r="AJ97" s="25">
        <v>112.1</v>
      </c>
      <c r="AK97" s="25">
        <v>112.1</v>
      </c>
      <c r="AL97" s="25">
        <v>0</v>
      </c>
      <c r="AM97" s="25">
        <v>0</v>
      </c>
      <c r="AN97" s="25">
        <v>0</v>
      </c>
      <c r="AO97" s="25">
        <v>0</v>
      </c>
      <c r="AP97" s="25">
        <f t="shared" si="39"/>
        <v>1150</v>
      </c>
      <c r="AQ97" s="25">
        <f t="shared" si="40"/>
        <v>1034.354</v>
      </c>
      <c r="AR97" s="25">
        <f t="shared" si="53"/>
        <v>89.94382608695652</v>
      </c>
      <c r="AS97" s="25">
        <v>1150</v>
      </c>
      <c r="AT97" s="25">
        <v>1034.354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14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-22.187</v>
      </c>
      <c r="BR97" s="25">
        <f t="shared" si="41"/>
        <v>20581.1</v>
      </c>
      <c r="BS97" s="25">
        <f t="shared" si="42"/>
        <v>20594.296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f t="shared" si="43"/>
        <v>0</v>
      </c>
      <c r="CH97" s="25">
        <f t="shared" si="44"/>
        <v>0</v>
      </c>
    </row>
    <row r="98" spans="1:86" ht="17.25">
      <c r="A98" s="22">
        <v>89</v>
      </c>
      <c r="B98" s="20">
        <v>48</v>
      </c>
      <c r="C98" s="29" t="s">
        <v>140</v>
      </c>
      <c r="D98" s="25">
        <v>6477.415</v>
      </c>
      <c r="E98" s="25">
        <v>23116.298</v>
      </c>
      <c r="F98" s="25">
        <f t="shared" si="33"/>
        <v>78135.6</v>
      </c>
      <c r="G98" s="25">
        <f t="shared" si="34"/>
        <v>84050.608</v>
      </c>
      <c r="H98" s="25">
        <f t="shared" si="45"/>
        <v>107.57018311755459</v>
      </c>
      <c r="I98" s="25">
        <f t="shared" si="35"/>
        <v>18936</v>
      </c>
      <c r="J98" s="25">
        <f t="shared" si="36"/>
        <v>24851.007999999998</v>
      </c>
      <c r="K98" s="25">
        <f t="shared" si="46"/>
        <v>131.2368398817068</v>
      </c>
      <c r="L98" s="25">
        <f t="shared" si="37"/>
        <v>3417.6</v>
      </c>
      <c r="M98" s="25">
        <f t="shared" si="38"/>
        <v>10022.782</v>
      </c>
      <c r="N98" s="25">
        <f t="shared" si="47"/>
        <v>293.2696044007491</v>
      </c>
      <c r="O98" s="25">
        <v>149.2</v>
      </c>
      <c r="P98" s="25">
        <v>4566.865</v>
      </c>
      <c r="Q98" s="25">
        <f t="shared" si="48"/>
        <v>3060.901474530831</v>
      </c>
      <c r="R98" s="25">
        <v>11550.7</v>
      </c>
      <c r="S98" s="25">
        <v>7996.511</v>
      </c>
      <c r="T98" s="25">
        <f t="shared" si="49"/>
        <v>69.22966573454423</v>
      </c>
      <c r="U98" s="25">
        <v>3268.4</v>
      </c>
      <c r="V98" s="25">
        <v>5455.917</v>
      </c>
      <c r="W98" s="25">
        <f t="shared" si="50"/>
        <v>166.9292926202423</v>
      </c>
      <c r="X98" s="25">
        <v>607.8</v>
      </c>
      <c r="Y98" s="25">
        <v>233.5</v>
      </c>
      <c r="Z98" s="25">
        <f t="shared" si="51"/>
        <v>38.41724251398487</v>
      </c>
      <c r="AA98" s="25">
        <v>0</v>
      </c>
      <c r="AB98" s="25">
        <v>0</v>
      </c>
      <c r="AC98" s="25" t="e">
        <f t="shared" si="52"/>
        <v>#DIV/0!</v>
      </c>
      <c r="AD98" s="25">
        <v>0</v>
      </c>
      <c r="AE98" s="25">
        <v>0</v>
      </c>
      <c r="AF98" s="25">
        <v>0</v>
      </c>
      <c r="AG98" s="25">
        <v>0</v>
      </c>
      <c r="AH98" s="25">
        <v>53636.1</v>
      </c>
      <c r="AI98" s="25">
        <v>53636.1</v>
      </c>
      <c r="AJ98" s="25">
        <v>563.5</v>
      </c>
      <c r="AK98" s="25">
        <v>563.5</v>
      </c>
      <c r="AL98" s="25">
        <v>0</v>
      </c>
      <c r="AM98" s="25">
        <v>0</v>
      </c>
      <c r="AN98" s="25">
        <v>0</v>
      </c>
      <c r="AO98" s="25">
        <v>0</v>
      </c>
      <c r="AP98" s="25">
        <f t="shared" si="39"/>
        <v>3349.8999999999996</v>
      </c>
      <c r="AQ98" s="25">
        <f t="shared" si="40"/>
        <v>6030.095</v>
      </c>
      <c r="AR98" s="25">
        <f t="shared" si="53"/>
        <v>180.00820920027468</v>
      </c>
      <c r="AS98" s="25">
        <v>1132.3</v>
      </c>
      <c r="AT98" s="25">
        <v>1049.707</v>
      </c>
      <c r="AU98" s="25">
        <v>2217.6</v>
      </c>
      <c r="AV98" s="25">
        <v>4980.388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5</v>
      </c>
      <c r="BH98" s="25">
        <v>2</v>
      </c>
      <c r="BI98" s="25">
        <v>5</v>
      </c>
      <c r="BJ98" s="25">
        <v>0</v>
      </c>
      <c r="BK98" s="25">
        <v>0</v>
      </c>
      <c r="BL98" s="25">
        <v>500</v>
      </c>
      <c r="BM98" s="25">
        <v>0</v>
      </c>
      <c r="BN98" s="25">
        <v>0</v>
      </c>
      <c r="BO98" s="25">
        <v>0</v>
      </c>
      <c r="BP98" s="25">
        <v>66.12</v>
      </c>
      <c r="BQ98" s="25">
        <v>0</v>
      </c>
      <c r="BR98" s="25">
        <f t="shared" si="41"/>
        <v>73135.6</v>
      </c>
      <c r="BS98" s="25">
        <f t="shared" si="42"/>
        <v>79050.608</v>
      </c>
      <c r="BT98" s="25">
        <v>0</v>
      </c>
      <c r="BU98" s="25">
        <v>0</v>
      </c>
      <c r="BV98" s="25">
        <v>5000</v>
      </c>
      <c r="BW98" s="25">
        <v>5000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f t="shared" si="43"/>
        <v>5000</v>
      </c>
      <c r="CH98" s="25">
        <f t="shared" si="44"/>
        <v>5000</v>
      </c>
    </row>
    <row r="99" spans="1:86" ht="17.25">
      <c r="A99" s="22">
        <v>90</v>
      </c>
      <c r="B99" s="20">
        <v>39</v>
      </c>
      <c r="C99" s="29" t="s">
        <v>141</v>
      </c>
      <c r="D99" s="25">
        <v>5120.5304</v>
      </c>
      <c r="E99" s="25">
        <v>17500.346</v>
      </c>
      <c r="F99" s="25">
        <f t="shared" si="33"/>
        <v>82400.00000000001</v>
      </c>
      <c r="G99" s="25">
        <f t="shared" si="34"/>
        <v>82224.72200000001</v>
      </c>
      <c r="H99" s="25">
        <f t="shared" si="45"/>
        <v>99.78728398058252</v>
      </c>
      <c r="I99" s="25">
        <f t="shared" si="35"/>
        <v>15582.300000000001</v>
      </c>
      <c r="J99" s="25">
        <f t="shared" si="36"/>
        <v>15407.021999999999</v>
      </c>
      <c r="K99" s="25">
        <f t="shared" si="46"/>
        <v>98.87514680117825</v>
      </c>
      <c r="L99" s="25">
        <f t="shared" si="37"/>
        <v>3963.5</v>
      </c>
      <c r="M99" s="25">
        <f t="shared" si="38"/>
        <v>4819.369</v>
      </c>
      <c r="N99" s="25">
        <f t="shared" si="47"/>
        <v>121.5937681342248</v>
      </c>
      <c r="O99" s="25">
        <v>263.5</v>
      </c>
      <c r="P99" s="25">
        <v>354.094</v>
      </c>
      <c r="Q99" s="25">
        <f t="shared" si="48"/>
        <v>134.38102466793168</v>
      </c>
      <c r="R99" s="25">
        <v>7745.2</v>
      </c>
      <c r="S99" s="25">
        <v>7209.923</v>
      </c>
      <c r="T99" s="25">
        <f t="shared" si="49"/>
        <v>93.08891958890668</v>
      </c>
      <c r="U99" s="25">
        <v>3700</v>
      </c>
      <c r="V99" s="25">
        <v>4465.275</v>
      </c>
      <c r="W99" s="25">
        <f t="shared" si="50"/>
        <v>120.6831081081081</v>
      </c>
      <c r="X99" s="25">
        <v>400</v>
      </c>
      <c r="Y99" s="25">
        <v>889.84</v>
      </c>
      <c r="Z99" s="25">
        <f t="shared" si="51"/>
        <v>222.46</v>
      </c>
      <c r="AA99" s="25">
        <v>10</v>
      </c>
      <c r="AB99" s="25">
        <v>2</v>
      </c>
      <c r="AC99" s="25">
        <f t="shared" si="52"/>
        <v>20</v>
      </c>
      <c r="AD99" s="25">
        <v>0</v>
      </c>
      <c r="AE99" s="25">
        <v>0</v>
      </c>
      <c r="AF99" s="25">
        <v>0</v>
      </c>
      <c r="AG99" s="25">
        <v>0</v>
      </c>
      <c r="AH99" s="25">
        <v>65346.9</v>
      </c>
      <c r="AI99" s="25">
        <v>65346.9</v>
      </c>
      <c r="AJ99" s="25">
        <v>1470.8</v>
      </c>
      <c r="AK99" s="25">
        <v>1470.8</v>
      </c>
      <c r="AL99" s="25">
        <v>0</v>
      </c>
      <c r="AM99" s="25">
        <v>0</v>
      </c>
      <c r="AN99" s="25">
        <v>0</v>
      </c>
      <c r="AO99" s="25">
        <v>0</v>
      </c>
      <c r="AP99" s="25">
        <f t="shared" si="39"/>
        <v>2908.6</v>
      </c>
      <c r="AQ99" s="25">
        <f t="shared" si="40"/>
        <v>2473.89</v>
      </c>
      <c r="AR99" s="25">
        <f t="shared" si="53"/>
        <v>85.05432166678126</v>
      </c>
      <c r="AS99" s="25">
        <v>2108.6</v>
      </c>
      <c r="AT99" s="25">
        <v>2473.89</v>
      </c>
      <c r="AU99" s="25">
        <v>0</v>
      </c>
      <c r="AV99" s="25">
        <v>0</v>
      </c>
      <c r="AW99" s="25">
        <v>300</v>
      </c>
      <c r="AX99" s="25">
        <v>0</v>
      </c>
      <c r="AY99" s="25">
        <v>500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15</v>
      </c>
      <c r="BF99" s="25">
        <v>6</v>
      </c>
      <c r="BG99" s="25">
        <v>0</v>
      </c>
      <c r="BH99" s="25">
        <v>6</v>
      </c>
      <c r="BI99" s="25">
        <v>0</v>
      </c>
      <c r="BJ99" s="25">
        <v>0</v>
      </c>
      <c r="BK99" s="25">
        <v>40</v>
      </c>
      <c r="BL99" s="25">
        <v>0</v>
      </c>
      <c r="BM99" s="25">
        <v>0</v>
      </c>
      <c r="BN99" s="25">
        <v>0</v>
      </c>
      <c r="BO99" s="25">
        <v>500</v>
      </c>
      <c r="BP99" s="25">
        <v>0</v>
      </c>
      <c r="BQ99" s="25">
        <v>0</v>
      </c>
      <c r="BR99" s="25">
        <f t="shared" si="41"/>
        <v>82400.00000000001</v>
      </c>
      <c r="BS99" s="25">
        <f t="shared" si="42"/>
        <v>82224.72200000001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6000</v>
      </c>
      <c r="CE99" s="25">
        <v>1200</v>
      </c>
      <c r="CF99" s="25">
        <v>0</v>
      </c>
      <c r="CG99" s="25">
        <f t="shared" si="43"/>
        <v>6000</v>
      </c>
      <c r="CH99" s="25">
        <f t="shared" si="44"/>
        <v>1200</v>
      </c>
    </row>
    <row r="100" spans="1:86" ht="17.25">
      <c r="A100" s="22">
        <v>91</v>
      </c>
      <c r="B100" s="20">
        <v>34</v>
      </c>
      <c r="C100" s="29" t="s">
        <v>142</v>
      </c>
      <c r="D100" s="25">
        <v>1669.1878</v>
      </c>
      <c r="E100" s="25">
        <v>3032.131</v>
      </c>
      <c r="F100" s="25">
        <f t="shared" si="33"/>
        <v>28900.9</v>
      </c>
      <c r="G100" s="25">
        <f t="shared" si="34"/>
        <v>29220.854</v>
      </c>
      <c r="H100" s="25">
        <f t="shared" si="45"/>
        <v>101.10707279012072</v>
      </c>
      <c r="I100" s="25">
        <f t="shared" si="35"/>
        <v>5739.5</v>
      </c>
      <c r="J100" s="25">
        <f t="shared" si="36"/>
        <v>6059.454</v>
      </c>
      <c r="K100" s="25">
        <f t="shared" si="46"/>
        <v>105.57459709033887</v>
      </c>
      <c r="L100" s="25">
        <f t="shared" si="37"/>
        <v>1272.2</v>
      </c>
      <c r="M100" s="25">
        <f t="shared" si="38"/>
        <v>1925.968</v>
      </c>
      <c r="N100" s="25">
        <f t="shared" si="47"/>
        <v>151.38877534978775</v>
      </c>
      <c r="O100" s="25">
        <v>82.2</v>
      </c>
      <c r="P100" s="25">
        <v>62.708</v>
      </c>
      <c r="Q100" s="25">
        <f t="shared" si="48"/>
        <v>76.28710462287104</v>
      </c>
      <c r="R100" s="25">
        <v>2807.5</v>
      </c>
      <c r="S100" s="25">
        <v>2567.92</v>
      </c>
      <c r="T100" s="25">
        <f t="shared" si="49"/>
        <v>91.46642920747998</v>
      </c>
      <c r="U100" s="25">
        <v>1190</v>
      </c>
      <c r="V100" s="25">
        <v>1863.26</v>
      </c>
      <c r="W100" s="25">
        <f t="shared" si="50"/>
        <v>156.57647058823528</v>
      </c>
      <c r="X100" s="25">
        <v>48</v>
      </c>
      <c r="Y100" s="25">
        <v>60</v>
      </c>
      <c r="Z100" s="25">
        <f t="shared" si="51"/>
        <v>125</v>
      </c>
      <c r="AA100" s="25">
        <v>0</v>
      </c>
      <c r="AB100" s="25">
        <v>0</v>
      </c>
      <c r="AC100" s="25" t="e">
        <f t="shared" si="52"/>
        <v>#DIV/0!</v>
      </c>
      <c r="AD100" s="25">
        <v>0</v>
      </c>
      <c r="AE100" s="25">
        <v>0</v>
      </c>
      <c r="AF100" s="25">
        <v>0</v>
      </c>
      <c r="AG100" s="25">
        <v>0</v>
      </c>
      <c r="AH100" s="25">
        <v>22760.5</v>
      </c>
      <c r="AI100" s="25">
        <v>22760.5</v>
      </c>
      <c r="AJ100" s="25">
        <v>400.9</v>
      </c>
      <c r="AK100" s="25">
        <v>400.9</v>
      </c>
      <c r="AL100" s="25">
        <v>0</v>
      </c>
      <c r="AM100" s="25">
        <v>0</v>
      </c>
      <c r="AN100" s="25">
        <v>0</v>
      </c>
      <c r="AO100" s="25">
        <v>0</v>
      </c>
      <c r="AP100" s="25">
        <f t="shared" si="39"/>
        <v>1601.8</v>
      </c>
      <c r="AQ100" s="25">
        <f t="shared" si="40"/>
        <v>1475.566</v>
      </c>
      <c r="AR100" s="25">
        <f t="shared" si="53"/>
        <v>92.1192408540392</v>
      </c>
      <c r="AS100" s="25">
        <v>1401.8</v>
      </c>
      <c r="AT100" s="25">
        <v>0</v>
      </c>
      <c r="AU100" s="25">
        <v>0</v>
      </c>
      <c r="AV100" s="25">
        <v>1200.566</v>
      </c>
      <c r="AW100" s="25">
        <v>0</v>
      </c>
      <c r="AX100" s="25">
        <v>0</v>
      </c>
      <c r="AY100" s="25">
        <v>200</v>
      </c>
      <c r="AZ100" s="25">
        <v>275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10</v>
      </c>
      <c r="BH100" s="25">
        <v>30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f t="shared" si="41"/>
        <v>28900.9</v>
      </c>
      <c r="BS100" s="25">
        <f t="shared" si="42"/>
        <v>29220.854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100</v>
      </c>
      <c r="CE100" s="25">
        <v>0</v>
      </c>
      <c r="CF100" s="25">
        <v>0</v>
      </c>
      <c r="CG100" s="25">
        <f t="shared" si="43"/>
        <v>100</v>
      </c>
      <c r="CH100" s="25">
        <f t="shared" si="44"/>
        <v>0</v>
      </c>
    </row>
    <row r="101" spans="1:86" s="34" customFormat="1" ht="18" customHeight="1">
      <c r="A101" s="32"/>
      <c r="B101" s="30"/>
      <c r="C101" s="31" t="s">
        <v>143</v>
      </c>
      <c r="D101" s="33">
        <f>SUM(D10:D100)</f>
        <v>307026.63849999994</v>
      </c>
      <c r="E101" s="33">
        <f>SUM(E10:E100)</f>
        <v>437410.87080000015</v>
      </c>
      <c r="F101" s="33">
        <f>SUM(F10:F100)</f>
        <v>4581265.741199999</v>
      </c>
      <c r="G101" s="33">
        <f>SUM(G10:G100)</f>
        <v>4555508.596100002</v>
      </c>
      <c r="H101" s="25">
        <f t="shared" si="45"/>
        <v>99.43777229798395</v>
      </c>
      <c r="I101" s="33">
        <f>SUM(I10:I100)</f>
        <v>1101526.7000000004</v>
      </c>
      <c r="J101" s="33">
        <f>SUM(J10:J100)</f>
        <v>1081645.2951</v>
      </c>
      <c r="K101" s="25">
        <f t="shared" si="46"/>
        <v>98.19510458529962</v>
      </c>
      <c r="L101" s="33">
        <f>SUM(L10:L100)</f>
        <v>321478.19999999995</v>
      </c>
      <c r="M101" s="33">
        <f>SUM(M10:M100)</f>
        <v>382204.67819999997</v>
      </c>
      <c r="N101" s="25">
        <f t="shared" si="47"/>
        <v>118.88976552686931</v>
      </c>
      <c r="O101" s="33">
        <f>SUM(O10:O100)</f>
        <v>64169.70000000001</v>
      </c>
      <c r="P101" s="33">
        <f>SUM(P10:P100)</f>
        <v>50406.25560000001</v>
      </c>
      <c r="Q101" s="25">
        <f t="shared" si="48"/>
        <v>78.55149018929495</v>
      </c>
      <c r="R101" s="33">
        <f>SUM(R10:R100)</f>
        <v>381151.70000000007</v>
      </c>
      <c r="S101" s="33">
        <f>SUM(S10:S100)</f>
        <v>336629.49750000006</v>
      </c>
      <c r="T101" s="33">
        <f t="shared" si="49"/>
        <v>88.31903347144981</v>
      </c>
      <c r="U101" s="33">
        <f>SUM(U10:U100)</f>
        <v>257308.49999999997</v>
      </c>
      <c r="V101" s="33">
        <f>SUM(V10:V100)</f>
        <v>331798.4226</v>
      </c>
      <c r="W101" s="25">
        <f t="shared" si="50"/>
        <v>128.94965483067992</v>
      </c>
      <c r="X101" s="33">
        <f>SUM(X10:X100)</f>
        <v>36395.6</v>
      </c>
      <c r="Y101" s="33">
        <f>SUM(Y10:Y100)</f>
        <v>32163.482999999997</v>
      </c>
      <c r="Z101" s="25">
        <f t="shared" si="51"/>
        <v>88.37189935047093</v>
      </c>
      <c r="AA101" s="33">
        <f>SUM(AA10:AA100)</f>
        <v>26560</v>
      </c>
      <c r="AB101" s="33">
        <f>SUM(AB10:AB100)</f>
        <v>26312.563</v>
      </c>
      <c r="AC101" s="25">
        <f t="shared" si="52"/>
        <v>99.06838478915661</v>
      </c>
      <c r="AD101" s="33">
        <f aca="true" t="shared" si="54" ref="AD101:AQ101">SUM(AD10:AD100)</f>
        <v>0</v>
      </c>
      <c r="AE101" s="33">
        <f t="shared" si="54"/>
        <v>0.12</v>
      </c>
      <c r="AF101" s="33">
        <f t="shared" si="54"/>
        <v>0</v>
      </c>
      <c r="AG101" s="33">
        <f t="shared" si="54"/>
        <v>0</v>
      </c>
      <c r="AH101" s="33">
        <f t="shared" si="54"/>
        <v>3263510.500000001</v>
      </c>
      <c r="AI101" s="33">
        <f t="shared" si="54"/>
        <v>3263501.3000000007</v>
      </c>
      <c r="AJ101" s="33">
        <f t="shared" si="54"/>
        <v>130490.40059999995</v>
      </c>
      <c r="AK101" s="33">
        <f t="shared" si="54"/>
        <v>130891.49999999997</v>
      </c>
      <c r="AL101" s="33">
        <f t="shared" si="54"/>
        <v>0</v>
      </c>
      <c r="AM101" s="33">
        <f t="shared" si="54"/>
        <v>0</v>
      </c>
      <c r="AN101" s="33">
        <f t="shared" si="54"/>
        <v>0</v>
      </c>
      <c r="AO101" s="33">
        <f t="shared" si="54"/>
        <v>0</v>
      </c>
      <c r="AP101" s="33">
        <f t="shared" si="54"/>
        <v>301883.89999999997</v>
      </c>
      <c r="AQ101" s="33">
        <f t="shared" si="54"/>
        <v>271440.2149999999</v>
      </c>
      <c r="AR101" s="33">
        <f t="shared" si="53"/>
        <v>89.91543272098974</v>
      </c>
      <c r="AS101" s="33">
        <f aca="true" t="shared" si="55" ref="AS101:BH101">SUM(AS10:AS100)</f>
        <v>241960.9</v>
      </c>
      <c r="AT101" s="33">
        <f t="shared" si="55"/>
        <v>214245.04739999998</v>
      </c>
      <c r="AU101" s="33">
        <f t="shared" si="55"/>
        <v>33965.5</v>
      </c>
      <c r="AV101" s="33">
        <f t="shared" si="55"/>
        <v>33964.876000000004</v>
      </c>
      <c r="AW101" s="33">
        <f t="shared" si="55"/>
        <v>7435.7</v>
      </c>
      <c r="AX101" s="33">
        <f t="shared" si="55"/>
        <v>5879.258</v>
      </c>
      <c r="AY101" s="33">
        <f t="shared" si="55"/>
        <v>18521.8</v>
      </c>
      <c r="AZ101" s="33">
        <f t="shared" si="55"/>
        <v>17351.0336</v>
      </c>
      <c r="BA101" s="33">
        <f t="shared" si="55"/>
        <v>0</v>
      </c>
      <c r="BB101" s="33">
        <f t="shared" si="55"/>
        <v>0</v>
      </c>
      <c r="BC101" s="33">
        <f t="shared" si="55"/>
        <v>14263.24</v>
      </c>
      <c r="BD101" s="33">
        <f t="shared" si="55"/>
        <v>14277.189999999999</v>
      </c>
      <c r="BE101" s="33">
        <f t="shared" si="55"/>
        <v>4265</v>
      </c>
      <c r="BF101" s="33">
        <f t="shared" si="55"/>
        <v>3384.3</v>
      </c>
      <c r="BG101" s="33">
        <f t="shared" si="55"/>
        <v>8431</v>
      </c>
      <c r="BH101" s="33">
        <f t="shared" si="55"/>
        <v>8438.922</v>
      </c>
      <c r="BI101" s="33">
        <f aca="true" t="shared" si="56" ref="BI101:CH101">SUM(BI10:BI100)</f>
        <v>6567</v>
      </c>
      <c r="BJ101" s="33">
        <f t="shared" si="56"/>
        <v>6835.866400000001</v>
      </c>
      <c r="BK101" s="33">
        <f t="shared" si="56"/>
        <v>1502.4</v>
      </c>
      <c r="BL101" s="33">
        <f t="shared" si="56"/>
        <v>1317.105</v>
      </c>
      <c r="BM101" s="33">
        <f t="shared" si="56"/>
        <v>0</v>
      </c>
      <c r="BN101" s="33">
        <f t="shared" si="56"/>
        <v>30</v>
      </c>
      <c r="BO101" s="33">
        <f t="shared" si="56"/>
        <v>13291.9</v>
      </c>
      <c r="BP101" s="33">
        <f t="shared" si="56"/>
        <v>12918.545000000002</v>
      </c>
      <c r="BQ101" s="33">
        <f t="shared" si="56"/>
        <v>-6300.767</v>
      </c>
      <c r="BR101" s="33">
        <f t="shared" si="56"/>
        <v>4509790.840599999</v>
      </c>
      <c r="BS101" s="33">
        <f t="shared" si="56"/>
        <v>4484044.518100001</v>
      </c>
      <c r="BT101" s="33">
        <f t="shared" si="56"/>
        <v>0</v>
      </c>
      <c r="BU101" s="33">
        <f t="shared" si="56"/>
        <v>0</v>
      </c>
      <c r="BV101" s="33">
        <f t="shared" si="56"/>
        <v>70274.90060000001</v>
      </c>
      <c r="BW101" s="33">
        <f t="shared" si="56"/>
        <v>70274.90000000001</v>
      </c>
      <c r="BX101" s="33">
        <f t="shared" si="56"/>
        <v>0</v>
      </c>
      <c r="BY101" s="33">
        <f t="shared" si="56"/>
        <v>0</v>
      </c>
      <c r="BZ101" s="33">
        <f t="shared" si="56"/>
        <v>1200</v>
      </c>
      <c r="CA101" s="33">
        <f t="shared" si="56"/>
        <v>1212.6</v>
      </c>
      <c r="CB101" s="33">
        <f t="shared" si="56"/>
        <v>0</v>
      </c>
      <c r="CC101" s="33">
        <f t="shared" si="56"/>
        <v>0</v>
      </c>
      <c r="CD101" s="33">
        <f t="shared" si="56"/>
        <v>361549.19999999995</v>
      </c>
      <c r="CE101" s="33">
        <f t="shared" si="56"/>
        <v>273579.906</v>
      </c>
      <c r="CF101" s="33">
        <f t="shared" si="56"/>
        <v>-23.422</v>
      </c>
      <c r="CG101" s="33">
        <f t="shared" si="56"/>
        <v>433024.10060000006</v>
      </c>
      <c r="CH101" s="33">
        <f t="shared" si="56"/>
        <v>345043.984</v>
      </c>
    </row>
    <row r="102" spans="2:86" ht="17.25">
      <c r="B102" s="13"/>
      <c r="C102" s="19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</row>
    <row r="103" spans="2:86" ht="17.25">
      <c r="B103" s="13"/>
      <c r="C103" s="1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</row>
    <row r="104" spans="2:86" ht="17.25">
      <c r="B104" s="13"/>
      <c r="C104" s="19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</row>
    <row r="105" spans="2:86" ht="17.25">
      <c r="B105" s="13"/>
      <c r="C105" s="19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</row>
    <row r="106" spans="2:86" ht="17.25">
      <c r="B106" s="13"/>
      <c r="C106" s="1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</row>
    <row r="107" spans="2:86" ht="17.25">
      <c r="B107" s="13"/>
      <c r="C107" s="1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</row>
    <row r="108" spans="2:86" ht="17.25">
      <c r="B108" s="13"/>
      <c r="C108" s="1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</row>
    <row r="109" spans="2:86" ht="17.25">
      <c r="B109" s="13"/>
      <c r="C109" s="1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</row>
    <row r="110" spans="2:86" ht="17.25">
      <c r="B110" s="13"/>
      <c r="C110" s="1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</row>
    <row r="111" spans="2:86" ht="17.25">
      <c r="B111" s="13"/>
      <c r="C111" s="1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</row>
    <row r="112" spans="2:86" ht="17.25">
      <c r="B112" s="13"/>
      <c r="C112" s="1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</row>
    <row r="113" spans="2:86" ht="17.25">
      <c r="B113" s="13"/>
      <c r="C113" s="1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</row>
    <row r="114" spans="2:86" ht="17.25">
      <c r="B114" s="13"/>
      <c r="C114" s="1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</row>
    <row r="115" spans="2:86" ht="17.25">
      <c r="B115" s="13"/>
      <c r="C115" s="1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</row>
    <row r="116" spans="2:86" ht="17.25">
      <c r="B116" s="13"/>
      <c r="C116" s="1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</row>
    <row r="117" spans="2:86" ht="17.25">
      <c r="B117" s="13"/>
      <c r="C117" s="1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</row>
    <row r="118" spans="2:86" ht="17.25">
      <c r="B118" s="13"/>
      <c r="C118" s="1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</row>
    <row r="119" spans="2:86" ht="17.25">
      <c r="B119" s="13"/>
      <c r="C119" s="1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</row>
    <row r="120" spans="2:86" ht="17.25">
      <c r="B120" s="13"/>
      <c r="C120" s="1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</row>
    <row r="121" spans="2:86" ht="17.25">
      <c r="B121" s="13"/>
      <c r="C121" s="1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</row>
    <row r="122" spans="2:86" ht="17.25">
      <c r="B122" s="13"/>
      <c r="C122" s="1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</row>
    <row r="123" spans="2:86" ht="17.25">
      <c r="B123" s="13"/>
      <c r="C123" s="1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</row>
    <row r="124" spans="2:86" ht="17.25">
      <c r="B124" s="13"/>
      <c r="C124" s="1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</row>
    <row r="125" spans="2:86" ht="17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</row>
    <row r="126" spans="2:86" ht="17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</row>
    <row r="127" spans="2:86" ht="17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</row>
    <row r="128" spans="2:86" ht="17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</row>
    <row r="129" spans="2:86" ht="17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</row>
    <row r="130" spans="2:86" ht="17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</row>
    <row r="131" spans="2:86" ht="17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</row>
    <row r="132" spans="2:86" ht="17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</row>
    <row r="133" spans="2:86" ht="17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</row>
    <row r="134" spans="2:86" ht="17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</row>
    <row r="135" spans="2:86" ht="17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</row>
    <row r="136" spans="2:86" ht="17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</row>
    <row r="137" spans="2:86" ht="17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</row>
    <row r="138" spans="2:86" ht="17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</row>
    <row r="139" spans="2:86" ht="17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</row>
    <row r="140" spans="2:86" ht="17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</row>
    <row r="141" spans="2:86" ht="17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</row>
    <row r="142" spans="2:86" ht="17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</row>
    <row r="143" spans="2:86" ht="17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</row>
    <row r="144" spans="2:86" ht="17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</row>
    <row r="145" spans="2:86" ht="17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</row>
    <row r="146" spans="2:86" ht="17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</row>
    <row r="147" spans="2:86" ht="17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</row>
    <row r="148" spans="2:86" ht="17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</row>
    <row r="149" spans="2:86" ht="17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</row>
    <row r="150" spans="2:86" ht="17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</row>
    <row r="151" spans="2:86" ht="17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</row>
    <row r="152" spans="2:86" ht="17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</row>
    <row r="153" spans="2:86" ht="17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</row>
    <row r="154" spans="2:86" ht="17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</row>
    <row r="155" spans="2:86" ht="17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</row>
    <row r="156" spans="2:86" ht="17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</row>
    <row r="157" spans="2:86" ht="17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</row>
    <row r="158" spans="2:86" ht="17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</row>
    <row r="159" spans="2:86" ht="17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</row>
    <row r="160" spans="2:86" ht="17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</row>
    <row r="161" spans="2:86" ht="17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</row>
    <row r="162" spans="2:86" ht="17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</row>
    <row r="163" spans="2:86" ht="17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</row>
    <row r="164" spans="2:86" ht="17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</row>
    <row r="165" spans="2:86" ht="17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</row>
    <row r="166" spans="2:86" ht="17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</row>
    <row r="167" spans="2:86" ht="17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</row>
    <row r="168" spans="2:86" ht="17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</row>
    <row r="169" spans="2:86" ht="17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</row>
    <row r="170" spans="2:86" ht="17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</row>
    <row r="171" spans="2:86" ht="17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</row>
    <row r="172" spans="2:86" ht="17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</row>
    <row r="173" spans="2:86" ht="17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</row>
    <row r="174" spans="2:86" ht="17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</row>
    <row r="175" spans="2:86" ht="17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</row>
    <row r="176" spans="2:86" ht="17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</row>
    <row r="177" spans="2:86" ht="17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</row>
    <row r="178" spans="2:86" ht="17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</row>
    <row r="179" spans="2:86" ht="17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</row>
    <row r="180" spans="2:86" ht="17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</row>
    <row r="181" spans="2:86" ht="17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</row>
    <row r="182" spans="2:86" ht="17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</row>
    <row r="183" spans="2:86" ht="17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</row>
    <row r="184" spans="2:86" ht="17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</row>
    <row r="185" spans="2:86" ht="17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</row>
    <row r="186" spans="2:86" ht="17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</row>
    <row r="187" spans="2:86" ht="17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</row>
    <row r="188" spans="2:86" ht="17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</row>
    <row r="189" spans="2:86" ht="17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</row>
    <row r="190" spans="2:86" ht="17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</row>
    <row r="191" spans="2:86" ht="17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</row>
    <row r="192" spans="2:86" ht="17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</row>
    <row r="193" spans="2:86" ht="17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</row>
    <row r="194" spans="2:86" ht="17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</row>
    <row r="195" spans="2:86" ht="17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</row>
    <row r="196" spans="2:86" ht="17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</row>
    <row r="197" spans="2:86" ht="17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</row>
    <row r="198" spans="2:86" ht="17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</row>
    <row r="199" spans="2:86" ht="17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</row>
    <row r="200" spans="2:86" ht="17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</row>
    <row r="201" spans="2:86" ht="17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</row>
    <row r="202" spans="2:86" ht="17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</row>
    <row r="203" spans="2:86" ht="17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</row>
    <row r="204" spans="2:86" ht="17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</row>
    <row r="205" spans="2:86" ht="17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</row>
    <row r="206" spans="2:86" ht="17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</row>
    <row r="207" spans="2:86" ht="17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</row>
    <row r="208" spans="2:86" ht="17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</row>
    <row r="209" spans="2:86" ht="17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</row>
    <row r="210" spans="2:86" ht="17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</row>
    <row r="211" spans="2:86" ht="17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</row>
    <row r="212" spans="2:86" ht="17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</row>
    <row r="213" spans="2:86" ht="17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</row>
    <row r="214" spans="2:86" ht="17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</row>
    <row r="215" spans="2:86" ht="17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</row>
    <row r="216" spans="2:86" ht="17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</row>
    <row r="217" spans="2:86" ht="17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</row>
    <row r="218" spans="2:86" ht="17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</row>
    <row r="219" spans="2:86" ht="17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</row>
    <row r="220" spans="2:86" ht="17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</row>
    <row r="221" spans="2:86" ht="17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</row>
    <row r="222" spans="2:86" ht="17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</row>
    <row r="223" spans="2:86" ht="17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</row>
    <row r="224" spans="2:86" ht="17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</row>
    <row r="225" spans="2:86" ht="17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</row>
    <row r="226" spans="2:86" ht="17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</row>
    <row r="227" spans="2:86" ht="17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</row>
    <row r="228" spans="2:86" ht="17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</row>
    <row r="229" spans="2:86" ht="17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</row>
    <row r="230" spans="2:86" ht="17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</row>
    <row r="231" spans="2:86" ht="17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</row>
    <row r="232" spans="2:86" ht="17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</row>
    <row r="233" spans="2:86" ht="17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</row>
    <row r="234" spans="2:86" ht="17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</row>
    <row r="235" spans="2:86" ht="17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</row>
    <row r="236" spans="2:86" ht="17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</row>
    <row r="237" spans="2:86" ht="17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</row>
    <row r="238" spans="2:86" ht="17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</row>
    <row r="239" spans="2:86" ht="17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</row>
    <row r="240" spans="2:86" ht="17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</row>
    <row r="241" spans="2:86" ht="17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</row>
    <row r="242" spans="2:86" ht="17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</row>
    <row r="243" spans="2:86" ht="17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</row>
    <row r="244" spans="2:86" ht="17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</row>
    <row r="245" spans="2:86" ht="17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</row>
    <row r="246" spans="2:86" ht="17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</row>
    <row r="247" spans="2:86" ht="17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</row>
    <row r="248" spans="2:86" ht="17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</row>
    <row r="249" spans="2:86" ht="17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</row>
    <row r="250" spans="2:86" ht="17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</row>
    <row r="251" spans="2:86" ht="17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</row>
    <row r="252" spans="2:86" ht="17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</row>
    <row r="253" spans="2:86" ht="17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</row>
    <row r="254" spans="2:86" ht="17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</row>
    <row r="255" spans="2:86" ht="17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</row>
    <row r="256" spans="2:86" ht="17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</row>
    <row r="257" spans="2:86" ht="17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</row>
    <row r="258" spans="2:86" ht="17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</row>
    <row r="259" spans="2:86" ht="17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</row>
    <row r="260" spans="2:86" ht="17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</row>
    <row r="261" spans="2:86" ht="17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</row>
    <row r="262" spans="2:86" ht="17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</row>
    <row r="263" spans="2:86" ht="17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</row>
    <row r="264" spans="2:86" ht="17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</row>
    <row r="265" spans="2:86" ht="17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</row>
    <row r="266" spans="2:86" ht="17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</row>
    <row r="267" spans="2:86" ht="17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</row>
    <row r="268" spans="2:86" ht="17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</row>
    <row r="269" spans="2:86" ht="17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</row>
    <row r="270" spans="2:86" ht="17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</row>
    <row r="271" spans="2:86" ht="17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</row>
    <row r="272" spans="2:86" ht="17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</row>
    <row r="273" spans="2:86" ht="17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</row>
    <row r="274" spans="2:86" ht="17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</row>
    <row r="275" spans="2:86" ht="17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</row>
    <row r="276" spans="2:86" ht="17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</row>
    <row r="277" spans="2:86" ht="17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</row>
    <row r="278" spans="2:86" ht="17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</row>
    <row r="279" spans="2:86" ht="17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</row>
    <row r="280" spans="2:86" ht="17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</row>
    <row r="281" spans="2:86" ht="17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</row>
    <row r="282" spans="2:86" ht="17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</row>
    <row r="283" spans="2:86" ht="17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</row>
    <row r="284" spans="2:86" ht="17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</row>
    <row r="285" spans="2:86" ht="17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</row>
    <row r="286" spans="2:86" ht="17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</row>
    <row r="287" spans="2:86" ht="17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</row>
    <row r="288" spans="2:86" ht="17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</row>
    <row r="289" spans="2:86" ht="17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</row>
    <row r="290" spans="2:86" ht="17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</row>
    <row r="291" spans="2:86" ht="17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</row>
    <row r="292" spans="2:86" ht="17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</row>
    <row r="293" spans="2:86" ht="17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</row>
    <row r="294" spans="2:86" ht="17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</row>
    <row r="295" spans="2:86" ht="17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</row>
    <row r="296" spans="2:86" ht="17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</row>
    <row r="297" spans="2:86" ht="17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</row>
    <row r="298" spans="2:86" ht="17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</row>
    <row r="299" spans="2:86" ht="17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</row>
    <row r="300" spans="2:86" ht="17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</row>
    <row r="301" spans="2:86" ht="17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</row>
    <row r="302" spans="2:86" ht="17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</row>
    <row r="303" spans="2:86" ht="17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</row>
    <row r="304" spans="2:86" ht="17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</row>
    <row r="305" spans="2:86" ht="17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</row>
    <row r="306" spans="2:86" ht="17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</row>
    <row r="307" spans="2:86" ht="17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</row>
    <row r="308" spans="2:86" ht="17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</row>
    <row r="309" spans="2:86" ht="17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</row>
    <row r="310" spans="2:86" ht="17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</row>
    <row r="311" spans="2:86" ht="17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</row>
    <row r="312" spans="2:86" ht="17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</row>
    <row r="313" spans="2:86" ht="17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</row>
    <row r="314" spans="2:86" ht="17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</row>
    <row r="315" spans="2:86" ht="17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</row>
    <row r="316" spans="2:86" ht="17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</row>
    <row r="317" spans="2:86" ht="17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</row>
    <row r="318" spans="2:86" ht="17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</row>
    <row r="319" spans="2:86" ht="17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</row>
    <row r="320" spans="2:86" ht="17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</row>
    <row r="321" spans="2:86" ht="17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</row>
    <row r="322" spans="2:86" ht="17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</row>
    <row r="323" spans="2:86" ht="17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</row>
    <row r="324" spans="2:86" ht="17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</row>
    <row r="325" spans="2:86" ht="17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</row>
    <row r="326" spans="2:86" ht="17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</row>
    <row r="327" spans="2:86" ht="17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</row>
    <row r="328" spans="2:86" ht="17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</row>
    <row r="329" spans="2:86" ht="17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</row>
    <row r="330" spans="2:86" ht="17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</row>
    <row r="331" spans="2:86" ht="17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</row>
    <row r="332" spans="2:86" ht="17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</row>
    <row r="333" spans="2:86" ht="17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</row>
    <row r="334" spans="2:86" ht="17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</row>
    <row r="335" spans="2:86" ht="17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</row>
    <row r="336" spans="2:86" ht="17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</row>
    <row r="337" spans="2:86" ht="17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</row>
    <row r="338" spans="2:86" ht="17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</row>
    <row r="339" spans="2:86" ht="17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</row>
    <row r="340" spans="2:86" ht="17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</row>
    <row r="341" spans="2:86" ht="17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</row>
    <row r="342" spans="2:86" ht="17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</row>
    <row r="343" spans="2:86" ht="17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</row>
    <row r="344" spans="2:86" ht="17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</row>
    <row r="345" spans="2:86" ht="17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</row>
    <row r="346" spans="2:86" ht="17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</row>
    <row r="347" spans="2:86" ht="17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</row>
    <row r="348" spans="2:86" ht="17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</row>
    <row r="349" spans="2:86" ht="17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</row>
    <row r="350" spans="2:86" ht="17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</row>
    <row r="351" spans="2:86" ht="17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</row>
    <row r="352" spans="2:86" ht="17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</row>
    <row r="353" spans="2:86" ht="17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</row>
    <row r="354" spans="2:86" ht="17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</row>
    <row r="355" spans="2:86" ht="17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</row>
    <row r="356" spans="2:86" ht="17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</row>
    <row r="357" spans="2:86" ht="17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</row>
    <row r="358" spans="2:86" ht="17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</row>
    <row r="359" spans="2:86" ht="17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</row>
    <row r="360" spans="2:86" ht="17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</row>
    <row r="361" spans="2:86" ht="17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</row>
    <row r="362" spans="2:86" ht="17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</row>
    <row r="363" spans="2:86" ht="17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</row>
    <row r="364" spans="2:86" ht="17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</row>
    <row r="365" spans="2:86" ht="17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</row>
    <row r="366" spans="2:86" ht="17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</row>
    <row r="367" spans="2:86" ht="17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</row>
    <row r="368" spans="2:86" ht="17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</row>
    <row r="369" spans="2:86" ht="17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</row>
    <row r="370" spans="2:86" ht="17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</row>
    <row r="371" spans="2:86" ht="17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</row>
    <row r="372" spans="2:86" ht="17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</row>
    <row r="373" spans="2:86" ht="17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</row>
    <row r="374" spans="2:86" ht="17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</row>
    <row r="375" spans="2:86" ht="17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</row>
    <row r="376" spans="2:86" ht="17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</row>
    <row r="377" spans="2:86" ht="17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</row>
    <row r="378" spans="2:86" ht="17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</row>
    <row r="379" spans="2:86" ht="17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</row>
    <row r="380" spans="2:86" ht="17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</row>
    <row r="381" spans="2:86" ht="17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</row>
    <row r="382" spans="2:86" ht="17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</row>
    <row r="383" spans="2:86" ht="17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</row>
    <row r="384" spans="2:86" ht="17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</row>
    <row r="385" spans="2:86" ht="17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</row>
    <row r="386" spans="2:86" ht="17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</row>
    <row r="387" spans="2:86" ht="17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</row>
    <row r="388" spans="2:86" ht="17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</row>
    <row r="389" spans="2:86" ht="17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</row>
    <row r="390" spans="2:86" ht="17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</row>
    <row r="391" spans="2:86" ht="17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</row>
    <row r="392" spans="2:86" ht="17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</row>
    <row r="393" spans="2:86" ht="17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</row>
    <row r="394" spans="2:86" ht="17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</row>
    <row r="395" spans="2:86" ht="17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</row>
    <row r="396" spans="2:86" ht="17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</row>
    <row r="397" spans="2:86" ht="17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</row>
    <row r="398" spans="2:86" ht="17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</row>
    <row r="399" spans="2:86" ht="17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</row>
    <row r="400" spans="2:86" ht="17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</row>
    <row r="401" spans="2:86" ht="17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</row>
    <row r="402" spans="2:86" ht="17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</row>
    <row r="403" spans="2:86" ht="17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</row>
    <row r="404" spans="2:86" ht="17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</row>
    <row r="405" spans="2:86" ht="17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</row>
    <row r="406" spans="2:86" ht="17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</row>
    <row r="407" spans="2:86" ht="17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</row>
    <row r="408" spans="2:86" ht="17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</row>
    <row r="409" spans="2:86" ht="17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</row>
    <row r="410" spans="2:86" ht="17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</row>
    <row r="411" spans="2:86" ht="17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</row>
    <row r="412" spans="2:86" ht="17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</row>
    <row r="413" spans="2:86" ht="17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</row>
    <row r="414" spans="2:86" ht="17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</row>
    <row r="415" spans="2:86" ht="17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</row>
    <row r="416" spans="2:86" ht="17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</row>
    <row r="417" spans="2:86" ht="17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</row>
    <row r="418" spans="2:86" ht="17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</row>
    <row r="419" spans="2:86" ht="17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</row>
    <row r="420" spans="2:86" ht="17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</row>
    <row r="421" spans="2:86" ht="17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</row>
    <row r="422" spans="2:86" ht="17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</row>
    <row r="423" spans="2:86" ht="17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</row>
    <row r="424" spans="2:86" ht="17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</row>
    <row r="425" spans="2:86" ht="17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</row>
    <row r="426" spans="2:86" ht="17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</row>
    <row r="427" spans="2:86" ht="17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</row>
    <row r="428" spans="2:86" ht="17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</row>
    <row r="429" spans="2:86" ht="17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</row>
    <row r="430" spans="2:86" ht="17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</row>
    <row r="431" spans="2:86" ht="17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</row>
    <row r="432" spans="2:86" ht="17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</row>
    <row r="433" spans="2:86" ht="17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</row>
    <row r="434" spans="2:86" ht="17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</row>
    <row r="435" spans="2:86" ht="17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</row>
    <row r="436" spans="2:86" ht="17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</row>
    <row r="437" spans="2:86" ht="17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</row>
    <row r="438" spans="2:86" ht="17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</row>
    <row r="439" spans="2:86" ht="17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</row>
    <row r="440" spans="2:86" ht="17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</row>
    <row r="441" spans="2:86" ht="17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</row>
    <row r="442" spans="2:86" ht="17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</row>
    <row r="443" spans="2:86" ht="17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</row>
    <row r="444" spans="2:86" ht="17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</row>
    <row r="445" spans="2:86" ht="17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</row>
    <row r="446" spans="2:86" ht="17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</row>
    <row r="447" spans="2:86" ht="17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</row>
    <row r="448" spans="2:86" ht="17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</row>
    <row r="449" spans="2:86" ht="17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</row>
    <row r="450" spans="2:86" ht="17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</row>
    <row r="451" spans="2:86" ht="17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</row>
    <row r="452" spans="2:86" ht="17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</row>
    <row r="453" spans="2:86" ht="17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</row>
    <row r="454" spans="2:86" ht="17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</row>
    <row r="455" spans="2:86" ht="17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</row>
    <row r="456" spans="2:86" ht="17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</row>
    <row r="457" spans="2:86" ht="17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</row>
    <row r="458" spans="2:86" ht="17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</row>
    <row r="459" spans="2:86" ht="17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</row>
    <row r="460" spans="2:86" ht="17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</row>
    <row r="461" spans="2:86" ht="17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</row>
    <row r="462" spans="2:86" ht="17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</row>
    <row r="463" spans="2:86" ht="17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</row>
    <row r="464" spans="2:86" ht="17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</row>
    <row r="465" spans="2:86" ht="17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</row>
    <row r="466" spans="2:86" ht="17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</row>
    <row r="467" spans="2:86" ht="17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</row>
    <row r="468" spans="2:86" ht="17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</row>
    <row r="469" spans="2:86" ht="17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</row>
    <row r="470" spans="2:86" ht="17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</row>
    <row r="471" spans="2:86" ht="17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</row>
    <row r="472" spans="2:86" ht="17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</row>
    <row r="473" spans="2:86" ht="17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</row>
    <row r="474" spans="2:86" ht="17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</row>
    <row r="475" spans="2:86" ht="17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</row>
    <row r="476" spans="2:86" ht="17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</row>
    <row r="477" spans="2:86" ht="17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</row>
    <row r="478" spans="2:86" ht="17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</row>
    <row r="479" spans="2:86" ht="17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</row>
    <row r="480" spans="2:86" ht="17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</row>
    <row r="481" spans="2:86" ht="17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</row>
    <row r="482" spans="2:86" ht="17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</row>
    <row r="483" spans="2:86" ht="17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</row>
    <row r="484" spans="2:86" ht="17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</row>
    <row r="485" spans="2:86" ht="17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</row>
    <row r="486" spans="2:86" ht="17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</row>
    <row r="487" spans="2:86" ht="17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</row>
    <row r="488" spans="2:86" ht="17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</row>
    <row r="489" spans="2:86" ht="17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</row>
    <row r="490" spans="2:86" ht="17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</row>
    <row r="491" spans="2:86" ht="17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</row>
    <row r="492" spans="2:86" ht="17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</row>
    <row r="493" spans="2:86" ht="17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</row>
    <row r="494" spans="2:86" ht="17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</row>
    <row r="495" spans="2:86" ht="17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</row>
    <row r="496" spans="2:86" ht="17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</row>
    <row r="497" spans="2:86" ht="17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</row>
    <row r="498" spans="2:86" ht="17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</row>
    <row r="499" spans="2:86" ht="17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</row>
    <row r="500" spans="2:86" ht="17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</row>
    <row r="501" spans="2:86" ht="17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</row>
    <row r="502" spans="2:86" ht="17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</row>
    <row r="503" spans="2:86" ht="17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</row>
    <row r="504" spans="2:86" ht="17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</row>
    <row r="505" spans="2:86" ht="17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</row>
    <row r="506" spans="2:86" ht="17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</row>
    <row r="507" spans="2:86" ht="17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</row>
    <row r="508" spans="2:86" ht="17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</row>
    <row r="509" spans="2:86" ht="17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</row>
    <row r="510" spans="2:86" ht="17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</row>
    <row r="511" spans="2:86" ht="17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</row>
    <row r="512" spans="2:86" ht="17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</row>
    <row r="513" spans="2:86" ht="17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</row>
    <row r="514" spans="2:86" ht="17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</row>
    <row r="515" spans="2:86" ht="17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</row>
    <row r="516" spans="2:86" ht="17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</row>
    <row r="517" spans="2:86" ht="17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</row>
    <row r="518" spans="2:86" ht="17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</row>
    <row r="519" spans="2:86" ht="17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</row>
    <row r="520" spans="2:86" ht="17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</row>
    <row r="521" spans="2:86" ht="17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</row>
    <row r="522" spans="2:86" ht="17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</row>
    <row r="523" spans="2:86" ht="17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</row>
    <row r="524" spans="2:86" ht="17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</row>
    <row r="525" spans="2:86" ht="17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</row>
    <row r="526" spans="2:86" ht="17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</row>
    <row r="527" spans="2:86" ht="17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</row>
    <row r="528" spans="2:86" ht="17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</row>
    <row r="529" spans="2:86" ht="17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</row>
    <row r="530" spans="2:86" ht="17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</row>
    <row r="531" spans="2:86" ht="17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</row>
    <row r="532" spans="2:86" ht="17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</row>
    <row r="533" spans="2:86" ht="17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</row>
    <row r="534" spans="2:86" ht="17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</row>
    <row r="535" spans="2:86" ht="17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</row>
    <row r="536" spans="2:86" ht="17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</row>
    <row r="537" spans="2:86" ht="17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</row>
    <row r="538" spans="2:86" ht="17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</row>
    <row r="539" spans="2:86" ht="17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</row>
    <row r="540" spans="2:86" ht="17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</row>
    <row r="541" spans="2:86" ht="17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</row>
    <row r="542" spans="2:86" ht="17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</row>
    <row r="543" spans="2:86" ht="17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</row>
    <row r="544" spans="2:86" ht="17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</row>
    <row r="545" spans="2:86" ht="17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</row>
    <row r="546" spans="2:86" ht="17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</row>
    <row r="547" spans="2:86" ht="17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</row>
    <row r="548" spans="2:86" ht="17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</row>
    <row r="549" spans="2:86" ht="17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</row>
    <row r="550" spans="2:86" ht="17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</row>
    <row r="551" spans="2:86" ht="17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</row>
    <row r="552" spans="2:86" ht="17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</row>
    <row r="553" spans="2:86" ht="17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</row>
    <row r="554" spans="2:86" ht="17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</row>
    <row r="555" spans="2:86" ht="17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</row>
    <row r="556" spans="2:86" ht="17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</row>
    <row r="557" spans="2:86" ht="17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</row>
    <row r="558" spans="2:86" ht="17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</row>
    <row r="559" spans="2:86" ht="17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</row>
    <row r="560" spans="2:86" ht="17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</row>
    <row r="561" spans="2:86" ht="17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</row>
    <row r="562" spans="2:86" ht="17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</row>
    <row r="563" spans="2:86" ht="17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</row>
    <row r="564" spans="2:86" ht="17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</row>
    <row r="565" spans="2:86" ht="17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</row>
    <row r="566" spans="2:86" ht="17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</row>
    <row r="567" spans="2:86" ht="17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</row>
    <row r="568" spans="2:86" ht="17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</row>
    <row r="569" spans="2:86" ht="17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</row>
    <row r="570" spans="2:86" ht="17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</row>
    <row r="571" spans="2:86" ht="17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</row>
    <row r="572" spans="2:86" ht="17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</row>
    <row r="573" spans="2:86" ht="17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</row>
    <row r="574" spans="2:86" ht="17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</row>
    <row r="575" spans="2:86" ht="17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</row>
    <row r="576" spans="2:86" ht="17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</row>
    <row r="577" spans="2:86" ht="17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</row>
    <row r="578" spans="2:86" ht="17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</row>
    <row r="579" spans="2:86" ht="17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</row>
    <row r="580" spans="2:86" ht="17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</row>
    <row r="581" spans="2:86" ht="17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</row>
    <row r="582" spans="2:86" ht="17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</row>
    <row r="583" spans="2:86" ht="17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</row>
    <row r="584" spans="2:86" ht="17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</row>
    <row r="585" spans="2:86" ht="17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</row>
    <row r="586" spans="2:86" ht="17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</row>
    <row r="587" spans="2:86" ht="17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</row>
    <row r="588" spans="2:86" ht="17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</row>
    <row r="589" spans="2:86" ht="17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</row>
    <row r="590" spans="2:86" ht="17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</row>
    <row r="591" spans="2:86" ht="17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</row>
    <row r="592" spans="2:86" ht="17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</row>
    <row r="593" spans="2:86" ht="17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</row>
    <row r="594" spans="2:86" ht="17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</row>
    <row r="595" spans="2:86" ht="17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</row>
    <row r="596" spans="2:86" ht="17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</row>
    <row r="597" spans="2:86" ht="17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</row>
    <row r="598" spans="2:86" ht="17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</row>
    <row r="599" spans="2:86" ht="17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</row>
    <row r="600" spans="2:86" ht="17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</row>
    <row r="601" spans="2:86" ht="17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</row>
    <row r="602" spans="2:86" ht="17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</row>
    <row r="603" spans="2:86" ht="17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</row>
    <row r="604" spans="2:86" ht="17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</row>
    <row r="605" spans="2:86" ht="17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</row>
    <row r="606" spans="2:86" ht="17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</row>
    <row r="607" spans="2:86" ht="17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</row>
    <row r="608" spans="2:86" ht="17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</row>
    <row r="609" spans="2:86" ht="17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</row>
    <row r="610" spans="2:86" ht="17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</row>
    <row r="611" spans="2:86" ht="17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</row>
    <row r="612" spans="2:86" ht="17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</row>
    <row r="613" spans="2:86" ht="17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</row>
    <row r="614" spans="2:86" ht="17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</row>
    <row r="615" spans="2:86" ht="17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</row>
    <row r="616" spans="2:86" ht="17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</row>
    <row r="617" spans="2:86" ht="17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</row>
    <row r="618" spans="2:86" ht="17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</row>
    <row r="619" spans="2:86" ht="17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</row>
    <row r="620" spans="2:86" ht="17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</row>
    <row r="621" spans="2:86" ht="17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</row>
    <row r="622" spans="2:86" ht="17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</row>
    <row r="623" spans="2:86" ht="17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</row>
    <row r="624" spans="2:86" ht="17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</row>
    <row r="625" spans="2:86" ht="17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</row>
    <row r="626" spans="2:86" ht="17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</row>
    <row r="627" spans="2:86" ht="17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</row>
    <row r="628" spans="2:86" ht="17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</row>
    <row r="629" spans="2:86" ht="17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</row>
    <row r="630" spans="2:86" ht="17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</row>
    <row r="631" spans="2:86" ht="17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</row>
    <row r="632" spans="2:86" ht="17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</row>
    <row r="633" spans="2:86" ht="17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</row>
    <row r="634" spans="2:86" ht="17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</row>
    <row r="635" spans="2:86" ht="17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</row>
    <row r="636" spans="2:86" ht="17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</row>
    <row r="637" spans="2:86" ht="17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</row>
    <row r="638" spans="2:86" ht="17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</row>
    <row r="639" spans="2:86" ht="17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</row>
    <row r="640" spans="2:86" ht="17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</row>
    <row r="641" spans="2:86" ht="17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</row>
    <row r="642" spans="2:86" ht="17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</row>
    <row r="643" spans="2:86" ht="17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</row>
    <row r="644" spans="2:86" ht="17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</row>
    <row r="645" spans="2:86" ht="17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</row>
    <row r="646" spans="2:86" ht="17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</row>
    <row r="647" spans="2:86" ht="17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</row>
    <row r="648" spans="2:86" ht="17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</row>
    <row r="649" spans="2:86" ht="17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</row>
    <row r="650" spans="2:86" ht="17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</row>
    <row r="651" spans="2:86" ht="17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</row>
    <row r="652" spans="2:86" ht="17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</row>
    <row r="653" spans="2:86" ht="17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</row>
    <row r="654" spans="2:86" ht="17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</row>
    <row r="655" spans="2:86" ht="17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</row>
    <row r="656" spans="2:86" ht="17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</row>
    <row r="657" spans="2:86" ht="17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</row>
    <row r="658" spans="2:86" ht="17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</row>
    <row r="659" spans="2:86" ht="17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</row>
    <row r="660" spans="2:86" ht="17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</row>
    <row r="661" spans="2:86" ht="17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</row>
    <row r="662" spans="2:86" ht="17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</row>
    <row r="663" spans="2:86" ht="17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</row>
    <row r="664" spans="2:86" ht="17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</row>
    <row r="665" spans="2:86" ht="17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</row>
    <row r="666" spans="2:86" ht="17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</row>
    <row r="667" spans="2:86" ht="17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</row>
    <row r="668" spans="2:86" ht="17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</row>
    <row r="669" spans="2:86" ht="17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</row>
    <row r="670" spans="2:86" ht="17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</row>
    <row r="671" spans="2:86" ht="17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</row>
    <row r="672" spans="2:86" ht="17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</row>
    <row r="673" spans="2:86" ht="17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</row>
    <row r="674" spans="2:86" ht="17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</row>
    <row r="675" spans="2:86" ht="17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</row>
  </sheetData>
  <sheetProtection/>
  <mergeCells count="97">
    <mergeCell ref="CG4:CH6"/>
    <mergeCell ref="D2:P2"/>
    <mergeCell ref="F1:G1"/>
    <mergeCell ref="BX7:BX8"/>
    <mergeCell ref="O3:P3"/>
    <mergeCell ref="AP7:AP8"/>
    <mergeCell ref="AP5:AZ5"/>
    <mergeCell ref="AS6:AT6"/>
    <mergeCell ref="AY7:AY8"/>
    <mergeCell ref="AW7:AW8"/>
    <mergeCell ref="BI6:BJ6"/>
    <mergeCell ref="BC7:BC8"/>
    <mergeCell ref="BG6:BH6"/>
    <mergeCell ref="BG7:BG8"/>
    <mergeCell ref="BA6:BB6"/>
    <mergeCell ref="BQ4:BQ8"/>
    <mergeCell ref="BG5:BJ5"/>
    <mergeCell ref="BR4:BS6"/>
    <mergeCell ref="BX5:BY6"/>
    <mergeCell ref="BA7:BA8"/>
    <mergeCell ref="BE7:BE8"/>
    <mergeCell ref="BI7:BI8"/>
    <mergeCell ref="BM5:BN6"/>
    <mergeCell ref="BO5:BP6"/>
    <mergeCell ref="BT4:CE4"/>
    <mergeCell ref="L4:BP4"/>
    <mergeCell ref="AB7:AC7"/>
    <mergeCell ref="X7:X8"/>
    <mergeCell ref="Y7:Z7"/>
    <mergeCell ref="L6:N6"/>
    <mergeCell ref="O6:Q6"/>
    <mergeCell ref="M7:N7"/>
    <mergeCell ref="AF7:AF8"/>
    <mergeCell ref="AD7:AD8"/>
    <mergeCell ref="AF6:AG6"/>
    <mergeCell ref="P7:Q7"/>
    <mergeCell ref="V7:W7"/>
    <mergeCell ref="BZ5:CE5"/>
    <mergeCell ref="CB7:CB8"/>
    <mergeCell ref="CD6:CE6"/>
    <mergeCell ref="AD6:AE6"/>
    <mergeCell ref="L5:AE5"/>
    <mergeCell ref="BT6:BU6"/>
    <mergeCell ref="BZ6:CA6"/>
    <mergeCell ref="CB6:CC6"/>
    <mergeCell ref="BV7:BV8"/>
    <mergeCell ref="BV6:BW6"/>
    <mergeCell ref="AU6:AV6"/>
    <mergeCell ref="AW6:AX6"/>
    <mergeCell ref="BO7:BO8"/>
    <mergeCell ref="BC6:BD6"/>
    <mergeCell ref="BM7:BM8"/>
    <mergeCell ref="BE6:BF6"/>
    <mergeCell ref="BK5:BL6"/>
    <mergeCell ref="AY6:AZ6"/>
    <mergeCell ref="BA5:BF5"/>
    <mergeCell ref="BK7:BK8"/>
    <mergeCell ref="AH6:AI6"/>
    <mergeCell ref="AH7:AH8"/>
    <mergeCell ref="AA7:AA8"/>
    <mergeCell ref="R6:T6"/>
    <mergeCell ref="U6:W6"/>
    <mergeCell ref="X6:Z6"/>
    <mergeCell ref="AA6:AC6"/>
    <mergeCell ref="S7:T7"/>
    <mergeCell ref="R7:R8"/>
    <mergeCell ref="U7:U8"/>
    <mergeCell ref="L7:L8"/>
    <mergeCell ref="AF5:AM5"/>
    <mergeCell ref="O7:O8"/>
    <mergeCell ref="AS7:AS8"/>
    <mergeCell ref="AJ6:AK6"/>
    <mergeCell ref="AL6:AM6"/>
    <mergeCell ref="AN5:AO6"/>
    <mergeCell ref="AP6:AR6"/>
    <mergeCell ref="AN7:AN8"/>
    <mergeCell ref="AJ7:AJ8"/>
    <mergeCell ref="B4:B8"/>
    <mergeCell ref="C4:C8"/>
    <mergeCell ref="I4:K6"/>
    <mergeCell ref="D4:D8"/>
    <mergeCell ref="F7:F8"/>
    <mergeCell ref="G7:H7"/>
    <mergeCell ref="J7:K7"/>
    <mergeCell ref="F4:H6"/>
    <mergeCell ref="I7:I8"/>
    <mergeCell ref="E4:E8"/>
    <mergeCell ref="AL7:AL8"/>
    <mergeCell ref="CG7:CG8"/>
    <mergeCell ref="BR7:BR8"/>
    <mergeCell ref="CD7:CD8"/>
    <mergeCell ref="BT5:BW5"/>
    <mergeCell ref="BZ7:BZ8"/>
    <mergeCell ref="BT7:BT8"/>
    <mergeCell ref="CF4:CF8"/>
    <mergeCell ref="AU7:AU8"/>
    <mergeCell ref="AQ7:AR7"/>
  </mergeCells>
  <printOptions/>
  <pageMargins left="0.17" right="0.17" top="0.17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2014-01-09T07:22:10Z</cp:lastPrinted>
  <dcterms:created xsi:type="dcterms:W3CDTF">2002-03-15T09:46:46Z</dcterms:created>
  <dcterms:modified xsi:type="dcterms:W3CDTF">2014-01-15T06:09:39Z</dcterms:modified>
  <cp:category/>
  <cp:version/>
  <cp:contentType/>
  <cp:contentStatus/>
</cp:coreProperties>
</file>