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68" i="1"/>
  <c r="G68"/>
  <c r="C68"/>
  <c r="F64"/>
  <c r="K64" s="1"/>
  <c r="F63"/>
  <c r="J63" s="1"/>
  <c r="J62"/>
  <c r="F62"/>
  <c r="K62" s="1"/>
  <c r="F61"/>
  <c r="J61" s="1"/>
  <c r="J60"/>
  <c r="F60"/>
  <c r="K60" s="1"/>
  <c r="F59"/>
  <c r="J59" s="1"/>
  <c r="J58"/>
  <c r="F58"/>
  <c r="K58" s="1"/>
  <c r="F57"/>
  <c r="J57" s="1"/>
  <c r="J56"/>
  <c r="F56"/>
  <c r="K56" s="1"/>
  <c r="F55"/>
  <c r="J55" s="1"/>
  <c r="J54"/>
  <c r="F54"/>
  <c r="K54" s="1"/>
  <c r="F53"/>
  <c r="J53" s="1"/>
  <c r="J52"/>
  <c r="F52"/>
  <c r="K52" s="1"/>
  <c r="I51"/>
  <c r="E51"/>
  <c r="F51" s="1"/>
  <c r="J50"/>
  <c r="F50"/>
  <c r="K50" s="1"/>
  <c r="F49"/>
  <c r="J49" s="1"/>
  <c r="I48"/>
  <c r="F48"/>
  <c r="K48" s="1"/>
  <c r="J47"/>
  <c r="F47"/>
  <c r="K47" s="1"/>
  <c r="F46"/>
  <c r="J46" s="1"/>
  <c r="J45"/>
  <c r="F45"/>
  <c r="K45" s="1"/>
  <c r="F44"/>
  <c r="J44" s="1"/>
  <c r="J43"/>
  <c r="F43"/>
  <c r="K43" s="1"/>
  <c r="F42"/>
  <c r="J42" s="1"/>
  <c r="J41"/>
  <c r="F41"/>
  <c r="K41" s="1"/>
  <c r="F40"/>
  <c r="J40" s="1"/>
  <c r="J39"/>
  <c r="F39"/>
  <c r="K39" s="1"/>
  <c r="F38"/>
  <c r="J38" s="1"/>
  <c r="J37"/>
  <c r="F37"/>
  <c r="K37" s="1"/>
  <c r="F36"/>
  <c r="J36" s="1"/>
  <c r="J35"/>
  <c r="F35"/>
  <c r="K35" s="1"/>
  <c r="F34"/>
  <c r="J34" s="1"/>
  <c r="J33"/>
  <c r="F33"/>
  <c r="K33" s="1"/>
  <c r="F32"/>
  <c r="J32" s="1"/>
  <c r="D32"/>
  <c r="D68" s="1"/>
  <c r="F31"/>
  <c r="J31" s="1"/>
  <c r="J30"/>
  <c r="F30"/>
  <c r="K30" s="1"/>
  <c r="F29"/>
  <c r="J29" s="1"/>
  <c r="J28"/>
  <c r="F28"/>
  <c r="K28" s="1"/>
  <c r="F27"/>
  <c r="J27" s="1"/>
  <c r="J26"/>
  <c r="F26"/>
  <c r="K26" s="1"/>
  <c r="F25"/>
  <c r="J25" s="1"/>
  <c r="J24"/>
  <c r="F24"/>
  <c r="K24" s="1"/>
  <c r="F23"/>
  <c r="J23" s="1"/>
  <c r="F22"/>
  <c r="K22" s="1"/>
  <c r="F21"/>
  <c r="J21" s="1"/>
  <c r="F20"/>
  <c r="K20" s="1"/>
  <c r="F19"/>
  <c r="J19" s="1"/>
  <c r="F18"/>
  <c r="K18" s="1"/>
  <c r="F17"/>
  <c r="J17" s="1"/>
  <c r="F16"/>
  <c r="K16" s="1"/>
  <c r="F15"/>
  <c r="J15" s="1"/>
  <c r="F14"/>
  <c r="K14" s="1"/>
  <c r="J13"/>
  <c r="F13"/>
  <c r="K13" s="1"/>
  <c r="K12"/>
  <c r="I12"/>
  <c r="I68" s="1"/>
  <c r="F12"/>
  <c r="J12" s="1"/>
  <c r="F11"/>
  <c r="K11" s="1"/>
  <c r="J10"/>
  <c r="F10"/>
  <c r="K10" s="1"/>
  <c r="F9"/>
  <c r="K9" s="1"/>
  <c r="J8"/>
  <c r="F8"/>
  <c r="F68" s="1"/>
  <c r="J68" l="1"/>
  <c r="K68"/>
  <c r="J51"/>
  <c r="K51"/>
  <c r="K8"/>
  <c r="J9"/>
  <c r="J11"/>
  <c r="J14"/>
  <c r="K15"/>
  <c r="J16"/>
  <c r="K17"/>
  <c r="J18"/>
  <c r="K19"/>
  <c r="J20"/>
  <c r="K21"/>
  <c r="J22"/>
  <c r="K23"/>
  <c r="K25"/>
  <c r="K27"/>
  <c r="K29"/>
  <c r="K31"/>
  <c r="K32"/>
  <c r="K34"/>
  <c r="K36"/>
  <c r="K38"/>
  <c r="K40"/>
  <c r="K42"/>
  <c r="K44"/>
  <c r="K46"/>
  <c r="J48"/>
  <c r="K49"/>
  <c r="K53"/>
  <c r="K55"/>
  <c r="K57"/>
  <c r="K59"/>
  <c r="K61"/>
  <c r="K63"/>
  <c r="J64"/>
  <c r="E68"/>
</calcChain>
</file>

<file path=xl/sharedStrings.xml><?xml version="1.0" encoding="utf-8"?>
<sst xmlns="http://schemas.openxmlformats.org/spreadsheetml/2006/main" count="75" uniqueCount="75">
  <si>
    <t>ՏԵՂԵԿԱՆՔ</t>
  </si>
  <si>
    <t xml:space="preserve">ՀՀ Գեղարքունիքի մարզի համայնքների 2018թ. նախատեսված եկամուտների, համայնքապետարանների աշխատակազմերի, ենթակա բյուջետային հիմնարկների և ՀՈԱԿ-ների հաստիքների և  աշխատավարձի ֆոնդերի վերաբերյալ </t>
  </si>
  <si>
    <t>հազար դրամ</t>
  </si>
  <si>
    <t>Հ/հ</t>
  </si>
  <si>
    <t>Համայնքի անվանումը</t>
  </si>
  <si>
    <t>Համայնքապետա-րանի աշխ.ֆոնդը</t>
  </si>
  <si>
    <t>Ենթակա բյուջետային հիմնարկների աշխ. Ֆոնդը</t>
  </si>
  <si>
    <t>ՀՈԱԿ-ների աշխ.ֆոնդը</t>
  </si>
  <si>
    <t>Ընդամենը</t>
  </si>
  <si>
    <t>Ընդամենը եկամուտներ 2018թ.</t>
  </si>
  <si>
    <t>Սեփական եկամուտներ 2018թ.</t>
  </si>
  <si>
    <t>Ընդամենը
համայնքապետարանի, ՀՈԱԿ-ների, բյուջետային հիմնարկների
հաստիքների թվաքանակը (ըստ դրույքների) 2018թ.</t>
  </si>
  <si>
    <t>Աշխատավարձի ֆոնդի և ընդհանուր եկամուտների հարաբերկա-ցությունը %-ային արտահայթու-թյամբ</t>
  </si>
  <si>
    <t>Աշխատավարձի ֆոնդի և սեփական եկամուտների հարաբերկա-ցությունը %-ային արտահայթու-թյամբ</t>
  </si>
  <si>
    <t>6=3+4+5</t>
  </si>
  <si>
    <t>10=6/7*100%</t>
  </si>
  <si>
    <t>11=6/8*100%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</si>
  <si>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</si>
  <si>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</si>
  <si>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</si>
  <si>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</si>
  <si>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</si>
  <si>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</si>
  <si>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</si>
  <si>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</si>
  <si>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</si>
  <si>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</si>
  <si>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</si>
  <si>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</si>
  <si>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</si>
  <si>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</si>
  <si>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</si>
  <si>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</si>
  <si>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</si>
  <si>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</si>
  <si>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</si>
  <si>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</si>
  <si>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</si>
  <si>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</si>
  <si>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</si>
  <si>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</si>
  <si>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</si>
  <si>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</si>
  <si>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</si>
  <si>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</si>
  <si>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</si>
  <si>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</si>
  <si>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</si>
  <si>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</si>
  <si>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</si>
  <si>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</si>
  <si>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</si>
  <si>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</si>
  <si>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</si>
  <si>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</si>
  <si>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</si>
  <si>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</si>
  <si>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</si>
  <si>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</si>
  <si>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</si>
  <si>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</si>
  <si>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</si>
  <si>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</si>
  <si>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</si>
  <si>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</si>
  <si>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</si>
  <si>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</si>
  <si>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</si>
  <si>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</si>
  <si>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</si>
  <si>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</si>
  <si>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</si>
  <si>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</si>
  <si>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</si>
  <si>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Ընդամնը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</si>
</sst>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>
      <alignment vertical="center" wrapText="1"/>
    </xf>
    <xf numFmtId="164" fontId="0" fillId="0" borderId="2" xfId="0" applyNumberFormat="1" applyBorder="1"/>
    <xf numFmtId="164" fontId="3" fillId="3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70" zoomScaleNormal="70" workbookViewId="0">
      <selection activeCell="H68" sqref="H68"/>
    </sheetView>
  </sheetViews>
  <sheetFormatPr defaultRowHeight="15"/>
  <cols>
    <col min="1" max="1" width="5.42578125" customWidth="1"/>
    <col min="2" max="2" width="20.7109375" customWidth="1"/>
    <col min="3" max="3" width="18.5703125" customWidth="1"/>
    <col min="4" max="4" width="20.42578125" customWidth="1"/>
    <col min="5" max="5" width="20.85546875" customWidth="1"/>
    <col min="6" max="6" width="23.42578125" customWidth="1"/>
    <col min="7" max="7" width="20" customWidth="1"/>
    <col min="8" max="8" width="16.5703125" customWidth="1"/>
    <col min="9" max="9" width="15.5703125" customWidth="1"/>
    <col min="10" max="10" width="21" customWidth="1"/>
    <col min="11" max="11" width="20.140625" customWidth="1"/>
  </cols>
  <sheetData>
    <row r="1" spans="1:1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6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7">
      <c r="A4" s="4"/>
      <c r="B4" s="4"/>
      <c r="C4" s="4"/>
      <c r="D4" s="4"/>
      <c r="J4" s="5"/>
      <c r="K4" s="6" t="s">
        <v>2</v>
      </c>
    </row>
    <row r="5" spans="1:11" ht="186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33">
      <c r="A6" s="8">
        <v>1</v>
      </c>
      <c r="B6" s="8">
        <v>2</v>
      </c>
      <c r="C6" s="8">
        <v>3</v>
      </c>
      <c r="D6" s="8">
        <v>4</v>
      </c>
      <c r="E6" s="8">
        <v>5</v>
      </c>
      <c r="F6" s="8" t="s">
        <v>14</v>
      </c>
      <c r="G6" s="8">
        <v>7</v>
      </c>
      <c r="H6" s="8">
        <v>8</v>
      </c>
      <c r="I6" s="8">
        <v>9</v>
      </c>
      <c r="J6" s="8" t="s">
        <v>15</v>
      </c>
      <c r="K6" s="8" t="s">
        <v>16</v>
      </c>
    </row>
    <row r="7" spans="1:11" s="11" customFormat="1" ht="16.5">
      <c r="A7" s="9"/>
      <c r="B7" s="9"/>
      <c r="C7" s="9"/>
      <c r="D7" s="9"/>
      <c r="E7" s="9"/>
      <c r="F7" s="10"/>
      <c r="G7" s="10"/>
      <c r="H7" s="10"/>
      <c r="I7" s="10"/>
      <c r="J7" s="10"/>
      <c r="K7" s="10"/>
    </row>
    <row r="8" spans="1:11" s="11" customFormat="1" ht="16.5">
      <c r="A8" s="12">
        <v>1</v>
      </c>
      <c r="B8" s="13" t="s">
        <v>17</v>
      </c>
      <c r="C8" s="14">
        <v>69700</v>
      </c>
      <c r="D8" s="14">
        <v>24234.7</v>
      </c>
      <c r="E8" s="14">
        <v>178578.7</v>
      </c>
      <c r="F8" s="15">
        <f t="shared" ref="F8:F64" si="0">C8+D8+E8</f>
        <v>272513.40000000002</v>
      </c>
      <c r="G8" s="14">
        <v>395655</v>
      </c>
      <c r="H8" s="14">
        <v>116596.50000000001</v>
      </c>
      <c r="I8" s="14">
        <v>212</v>
      </c>
      <c r="J8" s="15">
        <f>+F8/G8*100</f>
        <v>68.876521211661682</v>
      </c>
      <c r="K8" s="15">
        <f>+F8/H8*100</f>
        <v>233.7234822657627</v>
      </c>
    </row>
    <row r="9" spans="1:11" s="11" customFormat="1" ht="16.5">
      <c r="A9" s="12">
        <v>2</v>
      </c>
      <c r="B9" s="13" t="s">
        <v>18</v>
      </c>
      <c r="C9" s="14">
        <v>135000</v>
      </c>
      <c r="D9" s="14">
        <v>0</v>
      </c>
      <c r="E9" s="14">
        <v>9527</v>
      </c>
      <c r="F9" s="15">
        <f t="shared" si="0"/>
        <v>144527</v>
      </c>
      <c r="G9" s="14">
        <v>315120.39999999997</v>
      </c>
      <c r="H9" s="14">
        <v>179893.8</v>
      </c>
      <c r="I9" s="14">
        <v>67.25</v>
      </c>
      <c r="J9" s="15">
        <f t="shared" ref="J9:J68" si="1">+F9/G9*100</f>
        <v>45.864057039785436</v>
      </c>
      <c r="K9" s="15">
        <f t="shared" ref="K9:K68" si="2">+F9/H9*100</f>
        <v>80.340178483082809</v>
      </c>
    </row>
    <row r="10" spans="1:11" s="11" customFormat="1" ht="16.5">
      <c r="A10" s="12">
        <v>3</v>
      </c>
      <c r="B10" s="13" t="s">
        <v>19</v>
      </c>
      <c r="C10" s="14">
        <v>25442.400000000001</v>
      </c>
      <c r="D10" s="14">
        <v>0</v>
      </c>
      <c r="E10" s="14">
        <v>10750</v>
      </c>
      <c r="F10" s="15">
        <f t="shared" si="0"/>
        <v>36192.400000000001</v>
      </c>
      <c r="G10" s="14">
        <v>60597.4</v>
      </c>
      <c r="H10" s="14">
        <v>11114.5</v>
      </c>
      <c r="I10" s="14">
        <v>30</v>
      </c>
      <c r="J10" s="15">
        <f t="shared" si="1"/>
        <v>59.725994844663298</v>
      </c>
      <c r="K10" s="15">
        <f t="shared" si="2"/>
        <v>325.63228215394304</v>
      </c>
    </row>
    <row r="11" spans="1:11" s="11" customFormat="1" ht="16.5">
      <c r="A11" s="12">
        <v>4</v>
      </c>
      <c r="B11" s="13" t="s">
        <v>20</v>
      </c>
      <c r="C11" s="14">
        <v>10099.700000000001</v>
      </c>
      <c r="D11" s="14">
        <v>0</v>
      </c>
      <c r="E11" s="14">
        <v>0</v>
      </c>
      <c r="F11" s="15">
        <f t="shared" si="0"/>
        <v>10099.700000000001</v>
      </c>
      <c r="G11" s="14">
        <v>14923.400000000001</v>
      </c>
      <c r="H11" s="14">
        <v>5324.2</v>
      </c>
      <c r="I11" s="14">
        <v>5</v>
      </c>
      <c r="J11" s="15">
        <f t="shared" si="1"/>
        <v>67.676936891056997</v>
      </c>
      <c r="K11" s="15">
        <f t="shared" si="2"/>
        <v>189.69422636264605</v>
      </c>
    </row>
    <row r="12" spans="1:11" s="11" customFormat="1" ht="16.5">
      <c r="A12" s="12">
        <v>5</v>
      </c>
      <c r="B12" s="13" t="s">
        <v>21</v>
      </c>
      <c r="C12" s="14">
        <v>8000</v>
      </c>
      <c r="D12" s="14">
        <v>0</v>
      </c>
      <c r="E12" s="14">
        <v>0</v>
      </c>
      <c r="F12" s="15">
        <f t="shared" si="0"/>
        <v>8000</v>
      </c>
      <c r="G12" s="14">
        <v>10645.7</v>
      </c>
      <c r="H12" s="14">
        <v>4008.6</v>
      </c>
      <c r="I12" s="14">
        <f>4+1</f>
        <v>5</v>
      </c>
      <c r="J12" s="15">
        <f t="shared" si="1"/>
        <v>75.147712221836045</v>
      </c>
      <c r="K12" s="15">
        <f t="shared" si="2"/>
        <v>199.57092251658935</v>
      </c>
    </row>
    <row r="13" spans="1:11" s="11" customFormat="1" ht="16.5">
      <c r="A13" s="12">
        <v>6</v>
      </c>
      <c r="B13" s="13" t="s">
        <v>22</v>
      </c>
      <c r="C13" s="14">
        <v>16500</v>
      </c>
      <c r="D13" s="14">
        <v>0</v>
      </c>
      <c r="E13" s="14">
        <v>0</v>
      </c>
      <c r="F13" s="15">
        <f t="shared" si="0"/>
        <v>16500</v>
      </c>
      <c r="G13" s="14">
        <v>28442.400000000001</v>
      </c>
      <c r="H13" s="14">
        <v>13945.4</v>
      </c>
      <c r="I13" s="14">
        <v>11</v>
      </c>
      <c r="J13" s="15">
        <f t="shared" si="1"/>
        <v>58.011982111214245</v>
      </c>
      <c r="K13" s="15">
        <f t="shared" si="2"/>
        <v>118.31858533996873</v>
      </c>
    </row>
    <row r="14" spans="1:11" s="11" customFormat="1" ht="16.5">
      <c r="A14" s="12">
        <v>7</v>
      </c>
      <c r="B14" s="13" t="s">
        <v>23</v>
      </c>
      <c r="C14" s="14">
        <v>7344.4</v>
      </c>
      <c r="D14" s="14">
        <v>0</v>
      </c>
      <c r="E14" s="14">
        <v>0</v>
      </c>
      <c r="F14" s="15">
        <f t="shared" si="0"/>
        <v>7344.4</v>
      </c>
      <c r="G14" s="14">
        <v>9845.4</v>
      </c>
      <c r="H14" s="14">
        <v>4456</v>
      </c>
      <c r="I14" s="14">
        <v>5</v>
      </c>
      <c r="J14" s="15">
        <f t="shared" si="1"/>
        <v>74.597273853779427</v>
      </c>
      <c r="K14" s="15">
        <f t="shared" si="2"/>
        <v>164.82046678635547</v>
      </c>
    </row>
    <row r="15" spans="1:11" s="11" customFormat="1" ht="16.5">
      <c r="A15" s="12">
        <v>8</v>
      </c>
      <c r="B15" s="13" t="s">
        <v>24</v>
      </c>
      <c r="C15" s="14">
        <v>17000</v>
      </c>
      <c r="D15" s="14">
        <v>0</v>
      </c>
      <c r="E15" s="14">
        <v>0</v>
      </c>
      <c r="F15" s="15">
        <f t="shared" si="0"/>
        <v>17000</v>
      </c>
      <c r="G15" s="14">
        <v>31078.799999999999</v>
      </c>
      <c r="H15" s="14">
        <v>8978.7000000000007</v>
      </c>
      <c r="I15" s="14">
        <v>11</v>
      </c>
      <c r="J15" s="15">
        <f t="shared" si="1"/>
        <v>54.69966665379615</v>
      </c>
      <c r="K15" s="15">
        <f t="shared" si="2"/>
        <v>189.33698642342432</v>
      </c>
    </row>
    <row r="16" spans="1:11" s="11" customFormat="1" ht="16.5">
      <c r="A16" s="12">
        <v>9</v>
      </c>
      <c r="B16" s="13" t="s">
        <v>25</v>
      </c>
      <c r="C16" s="14">
        <v>21744</v>
      </c>
      <c r="D16" s="14">
        <v>0</v>
      </c>
      <c r="E16" s="14">
        <v>5844</v>
      </c>
      <c r="F16" s="15">
        <f t="shared" si="0"/>
        <v>27588</v>
      </c>
      <c r="G16" s="14">
        <v>37275.9</v>
      </c>
      <c r="H16" s="14">
        <v>6450.3</v>
      </c>
      <c r="I16" s="14">
        <v>23</v>
      </c>
      <c r="J16" s="15">
        <f t="shared" si="1"/>
        <v>74.010285465944477</v>
      </c>
      <c r="K16" s="15">
        <f t="shared" si="2"/>
        <v>427.70103716106229</v>
      </c>
    </row>
    <row r="17" spans="1:11" s="11" customFormat="1" ht="16.5">
      <c r="A17" s="12">
        <v>10</v>
      </c>
      <c r="B17" s="13" t="s">
        <v>26</v>
      </c>
      <c r="C17" s="14">
        <v>9086.4</v>
      </c>
      <c r="D17" s="14">
        <v>0</v>
      </c>
      <c r="E17" s="14">
        <v>0</v>
      </c>
      <c r="F17" s="15">
        <f t="shared" si="0"/>
        <v>9086.4</v>
      </c>
      <c r="G17" s="14">
        <v>13753.800000000001</v>
      </c>
      <c r="H17" s="14">
        <v>4548.1000000000004</v>
      </c>
      <c r="I17" s="14">
        <v>5</v>
      </c>
      <c r="J17" s="15">
        <f t="shared" si="1"/>
        <v>66.064651223661812</v>
      </c>
      <c r="K17" s="15">
        <f t="shared" si="2"/>
        <v>199.78452540621356</v>
      </c>
    </row>
    <row r="18" spans="1:11" s="11" customFormat="1" ht="16.5">
      <c r="A18" s="12">
        <v>11</v>
      </c>
      <c r="B18" s="13" t="s">
        <v>27</v>
      </c>
      <c r="C18" s="14">
        <v>6631</v>
      </c>
      <c r="D18" s="14">
        <v>0</v>
      </c>
      <c r="E18" s="14">
        <v>0</v>
      </c>
      <c r="F18" s="15">
        <f t="shared" si="0"/>
        <v>6631</v>
      </c>
      <c r="G18" s="14">
        <v>7794.5</v>
      </c>
      <c r="H18" s="14">
        <v>4270</v>
      </c>
      <c r="I18" s="14">
        <v>5.5</v>
      </c>
      <c r="J18" s="15">
        <f t="shared" si="1"/>
        <v>85.072807749053823</v>
      </c>
      <c r="K18" s="15">
        <f t="shared" si="2"/>
        <v>155.29274004683842</v>
      </c>
    </row>
    <row r="19" spans="1:11" s="11" customFormat="1" ht="16.5">
      <c r="A19" s="12">
        <v>12</v>
      </c>
      <c r="B19" s="13" t="s">
        <v>28</v>
      </c>
      <c r="C19" s="14">
        <v>23500</v>
      </c>
      <c r="D19" s="14">
        <v>0</v>
      </c>
      <c r="E19" s="14">
        <v>19700</v>
      </c>
      <c r="F19" s="15">
        <f t="shared" si="0"/>
        <v>43200</v>
      </c>
      <c r="G19" s="14">
        <v>82963.199999999997</v>
      </c>
      <c r="H19" s="14">
        <v>31661.500000000004</v>
      </c>
      <c r="I19" s="14">
        <v>33.1</v>
      </c>
      <c r="J19" s="15">
        <f t="shared" si="1"/>
        <v>52.07127979634344</v>
      </c>
      <c r="K19" s="15">
        <f t="shared" si="2"/>
        <v>136.44331443551314</v>
      </c>
    </row>
    <row r="20" spans="1:11" s="11" customFormat="1" ht="16.5">
      <c r="A20" s="12">
        <v>13</v>
      </c>
      <c r="B20" s="13" t="s">
        <v>29</v>
      </c>
      <c r="C20" s="14">
        <v>46000</v>
      </c>
      <c r="D20" s="14">
        <v>0</v>
      </c>
      <c r="E20" s="14">
        <v>15526</v>
      </c>
      <c r="F20" s="15">
        <f t="shared" si="0"/>
        <v>61526</v>
      </c>
      <c r="G20" s="14">
        <v>103721.2</v>
      </c>
      <c r="H20" s="14">
        <v>14475.3</v>
      </c>
      <c r="I20" s="14">
        <v>40</v>
      </c>
      <c r="J20" s="15">
        <f t="shared" si="1"/>
        <v>59.318634956016702</v>
      </c>
      <c r="K20" s="15">
        <f t="shared" si="2"/>
        <v>425.04127721014424</v>
      </c>
    </row>
    <row r="21" spans="1:11" s="11" customFormat="1" ht="16.5">
      <c r="A21" s="12">
        <v>14</v>
      </c>
      <c r="B21" s="13" t="s">
        <v>30</v>
      </c>
      <c r="C21" s="14">
        <v>11200</v>
      </c>
      <c r="D21" s="14">
        <v>0</v>
      </c>
      <c r="E21" s="14">
        <v>0</v>
      </c>
      <c r="F21" s="15">
        <f t="shared" si="0"/>
        <v>11200</v>
      </c>
      <c r="G21" s="14">
        <v>13097.1</v>
      </c>
      <c r="H21" s="14">
        <v>3026</v>
      </c>
      <c r="I21" s="14">
        <v>6</v>
      </c>
      <c r="J21" s="15">
        <f t="shared" si="1"/>
        <v>85.515114032877506</v>
      </c>
      <c r="K21" s="15">
        <f t="shared" si="2"/>
        <v>370.1255783212161</v>
      </c>
    </row>
    <row r="22" spans="1:11" s="11" customFormat="1" ht="16.5">
      <c r="A22" s="12">
        <v>15</v>
      </c>
      <c r="B22" s="13" t="s">
        <v>31</v>
      </c>
      <c r="C22" s="14">
        <v>39593.9</v>
      </c>
      <c r="D22" s="14">
        <v>0</v>
      </c>
      <c r="E22" s="14">
        <v>6184</v>
      </c>
      <c r="F22" s="15">
        <f t="shared" si="0"/>
        <v>45777.9</v>
      </c>
      <c r="G22" s="14">
        <v>67808</v>
      </c>
      <c r="H22" s="14">
        <v>10433</v>
      </c>
      <c r="I22" s="14">
        <v>36</v>
      </c>
      <c r="J22" s="15">
        <f t="shared" si="1"/>
        <v>67.511060641812179</v>
      </c>
      <c r="K22" s="15">
        <f t="shared" si="2"/>
        <v>438.77983322150868</v>
      </c>
    </row>
    <row r="23" spans="1:11" s="11" customFormat="1" ht="16.5">
      <c r="A23" s="12">
        <v>16</v>
      </c>
      <c r="B23" s="13" t="s">
        <v>32</v>
      </c>
      <c r="C23" s="14">
        <v>52318.6</v>
      </c>
      <c r="D23" s="14">
        <v>0</v>
      </c>
      <c r="E23" s="14">
        <v>232936.2</v>
      </c>
      <c r="F23" s="15">
        <f t="shared" si="0"/>
        <v>285254.8</v>
      </c>
      <c r="G23" s="14">
        <v>570320.19999999995</v>
      </c>
      <c r="H23" s="14">
        <v>221006.4</v>
      </c>
      <c r="I23" s="14">
        <v>262.3</v>
      </c>
      <c r="J23" s="15">
        <f t="shared" si="1"/>
        <v>50.016604707320553</v>
      </c>
      <c r="K23" s="15">
        <f t="shared" si="2"/>
        <v>129.07083233788705</v>
      </c>
    </row>
    <row r="24" spans="1:11" s="11" customFormat="1" ht="16.5">
      <c r="A24" s="12">
        <v>17</v>
      </c>
      <c r="B24" s="13" t="s">
        <v>33</v>
      </c>
      <c r="C24" s="14">
        <v>17328</v>
      </c>
      <c r="D24" s="14">
        <v>0</v>
      </c>
      <c r="E24" s="14">
        <v>3960.6</v>
      </c>
      <c r="F24" s="15">
        <f t="shared" si="0"/>
        <v>21288.6</v>
      </c>
      <c r="G24" s="14">
        <v>28174</v>
      </c>
      <c r="H24" s="14">
        <v>8939.2000000000007</v>
      </c>
      <c r="I24" s="14">
        <v>18</v>
      </c>
      <c r="J24" s="15">
        <f t="shared" si="1"/>
        <v>75.561155675445448</v>
      </c>
      <c r="K24" s="15">
        <f t="shared" si="2"/>
        <v>238.14882763558259</v>
      </c>
    </row>
    <row r="25" spans="1:11" s="11" customFormat="1" ht="16.5">
      <c r="A25" s="12">
        <v>18</v>
      </c>
      <c r="B25" s="13" t="s">
        <v>34</v>
      </c>
      <c r="C25" s="14">
        <v>12192</v>
      </c>
      <c r="D25" s="14">
        <v>0</v>
      </c>
      <c r="E25" s="14">
        <v>0</v>
      </c>
      <c r="F25" s="15">
        <f t="shared" si="0"/>
        <v>12192</v>
      </c>
      <c r="G25" s="14">
        <v>17275</v>
      </c>
      <c r="H25" s="14">
        <v>7288.5</v>
      </c>
      <c r="I25" s="14">
        <v>7</v>
      </c>
      <c r="J25" s="15">
        <f t="shared" si="1"/>
        <v>70.575976845151956</v>
      </c>
      <c r="K25" s="15">
        <f t="shared" si="2"/>
        <v>167.2772175344721</v>
      </c>
    </row>
    <row r="26" spans="1:11" s="11" customFormat="1" ht="16.5">
      <c r="A26" s="12">
        <v>19</v>
      </c>
      <c r="B26" s="13" t="s">
        <v>35</v>
      </c>
      <c r="C26" s="14">
        <v>15720</v>
      </c>
      <c r="D26" s="14">
        <v>0</v>
      </c>
      <c r="E26" s="14">
        <v>0</v>
      </c>
      <c r="F26" s="15">
        <f t="shared" si="0"/>
        <v>15720</v>
      </c>
      <c r="G26" s="14">
        <v>21059.8</v>
      </c>
      <c r="H26" s="14">
        <v>5135.1000000000004</v>
      </c>
      <c r="I26" s="14">
        <v>10</v>
      </c>
      <c r="J26" s="15">
        <f t="shared" si="1"/>
        <v>74.644583519311681</v>
      </c>
      <c r="K26" s="15">
        <f t="shared" si="2"/>
        <v>306.12841035228138</v>
      </c>
    </row>
    <row r="27" spans="1:11" s="11" customFormat="1" ht="16.5">
      <c r="A27" s="12">
        <v>20</v>
      </c>
      <c r="B27" s="13" t="s">
        <v>36</v>
      </c>
      <c r="C27" s="14">
        <v>5808</v>
      </c>
      <c r="D27" s="14">
        <v>0</v>
      </c>
      <c r="E27" s="14">
        <v>0</v>
      </c>
      <c r="F27" s="15">
        <f t="shared" si="0"/>
        <v>5808</v>
      </c>
      <c r="G27" s="14">
        <v>6852.8</v>
      </c>
      <c r="H27" s="14">
        <v>3352.8</v>
      </c>
      <c r="I27" s="14">
        <v>3</v>
      </c>
      <c r="J27" s="15">
        <f t="shared" si="1"/>
        <v>84.753677328975016</v>
      </c>
      <c r="K27" s="15">
        <f t="shared" si="2"/>
        <v>173.22834645669289</v>
      </c>
    </row>
    <row r="28" spans="1:11" s="11" customFormat="1" ht="16.5">
      <c r="A28" s="12">
        <v>21</v>
      </c>
      <c r="B28" s="13" t="s">
        <v>37</v>
      </c>
      <c r="C28" s="14">
        <v>24700</v>
      </c>
      <c r="D28" s="14">
        <v>0</v>
      </c>
      <c r="E28" s="14">
        <v>5508</v>
      </c>
      <c r="F28" s="15">
        <f t="shared" si="0"/>
        <v>30208</v>
      </c>
      <c r="G28" s="14">
        <v>47035.6</v>
      </c>
      <c r="H28" s="14">
        <v>12293</v>
      </c>
      <c r="I28" s="14">
        <v>14</v>
      </c>
      <c r="J28" s="15">
        <f t="shared" si="1"/>
        <v>64.223694393183038</v>
      </c>
      <c r="K28" s="15">
        <f t="shared" si="2"/>
        <v>245.73334417961442</v>
      </c>
    </row>
    <row r="29" spans="1:11" s="11" customFormat="1" ht="16.5">
      <c r="A29" s="12">
        <v>22</v>
      </c>
      <c r="B29" s="13" t="s">
        <v>38</v>
      </c>
      <c r="C29" s="14">
        <v>53960</v>
      </c>
      <c r="D29" s="14">
        <v>0</v>
      </c>
      <c r="E29" s="14">
        <v>55168.4</v>
      </c>
      <c r="F29" s="15">
        <f t="shared" si="0"/>
        <v>109128.4</v>
      </c>
      <c r="G29" s="14">
        <v>153332.69999999998</v>
      </c>
      <c r="H29" s="14">
        <v>29043.1</v>
      </c>
      <c r="I29" s="14">
        <v>66.25</v>
      </c>
      <c r="J29" s="15">
        <f t="shared" si="1"/>
        <v>71.170989619304962</v>
      </c>
      <c r="K29" s="15">
        <f t="shared" si="2"/>
        <v>375.74639070898075</v>
      </c>
    </row>
    <row r="30" spans="1:11" s="11" customFormat="1" ht="16.5">
      <c r="A30" s="12">
        <v>23</v>
      </c>
      <c r="B30" s="13" t="s">
        <v>39</v>
      </c>
      <c r="C30" s="14">
        <v>34400</v>
      </c>
      <c r="D30" s="14">
        <v>0</v>
      </c>
      <c r="E30" s="14">
        <v>19310</v>
      </c>
      <c r="F30" s="15">
        <f t="shared" si="0"/>
        <v>53710</v>
      </c>
      <c r="G30" s="14">
        <v>99778.4</v>
      </c>
      <c r="H30" s="14">
        <v>26337</v>
      </c>
      <c r="I30" s="14">
        <v>39.5</v>
      </c>
      <c r="J30" s="15">
        <f t="shared" si="1"/>
        <v>53.829285697104787</v>
      </c>
      <c r="K30" s="15">
        <f t="shared" si="2"/>
        <v>203.93362949462733</v>
      </c>
    </row>
    <row r="31" spans="1:11" s="11" customFormat="1" ht="16.5">
      <c r="A31" s="12">
        <v>24</v>
      </c>
      <c r="B31" s="13" t="s">
        <v>40</v>
      </c>
      <c r="C31" s="14">
        <v>58692.800000000003</v>
      </c>
      <c r="D31" s="14">
        <v>0</v>
      </c>
      <c r="E31" s="14">
        <v>69995</v>
      </c>
      <c r="F31" s="15">
        <f t="shared" si="0"/>
        <v>128687.8</v>
      </c>
      <c r="G31" s="14">
        <v>189475.40000000002</v>
      </c>
      <c r="H31" s="14">
        <v>38988.199999999997</v>
      </c>
      <c r="I31" s="14">
        <v>98</v>
      </c>
      <c r="J31" s="15">
        <f t="shared" si="1"/>
        <v>67.917946076377191</v>
      </c>
      <c r="K31" s="15">
        <f t="shared" si="2"/>
        <v>330.06858485387892</v>
      </c>
    </row>
    <row r="32" spans="1:11" s="11" customFormat="1" ht="16.5">
      <c r="A32" s="12">
        <v>25</v>
      </c>
      <c r="B32" s="13" t="s">
        <v>41</v>
      </c>
      <c r="C32" s="14">
        <v>22370</v>
      </c>
      <c r="D32" s="14">
        <f>1900+4900-51+1200</f>
        <v>7949</v>
      </c>
      <c r="E32" s="14">
        <v>7900</v>
      </c>
      <c r="F32" s="15">
        <f t="shared" si="0"/>
        <v>38219</v>
      </c>
      <c r="G32" s="14">
        <v>58740</v>
      </c>
      <c r="H32" s="14">
        <v>16826.099999999999</v>
      </c>
      <c r="I32" s="14">
        <v>30</v>
      </c>
      <c r="J32" s="15">
        <f t="shared" si="1"/>
        <v>65.064691862444661</v>
      </c>
      <c r="K32" s="15">
        <f t="shared" si="2"/>
        <v>227.1411675908262</v>
      </c>
    </row>
    <row r="33" spans="1:11" s="11" customFormat="1" ht="16.5">
      <c r="A33" s="12">
        <v>26</v>
      </c>
      <c r="B33" s="13" t="s">
        <v>42</v>
      </c>
      <c r="C33" s="14">
        <v>23039</v>
      </c>
      <c r="D33" s="14">
        <v>0</v>
      </c>
      <c r="E33" s="14">
        <v>5050</v>
      </c>
      <c r="F33" s="15">
        <f t="shared" si="0"/>
        <v>28089</v>
      </c>
      <c r="G33" s="14">
        <v>51852.6</v>
      </c>
      <c r="H33" s="14">
        <v>15062</v>
      </c>
      <c r="I33" s="14">
        <v>21</v>
      </c>
      <c r="J33" s="15">
        <f t="shared" si="1"/>
        <v>54.17086124900198</v>
      </c>
      <c r="K33" s="15">
        <f t="shared" si="2"/>
        <v>186.48917806400212</v>
      </c>
    </row>
    <row r="34" spans="1:11" s="11" customFormat="1" ht="16.5">
      <c r="A34" s="12">
        <v>27</v>
      </c>
      <c r="B34" s="13" t="s">
        <v>43</v>
      </c>
      <c r="C34" s="14">
        <v>40200</v>
      </c>
      <c r="D34" s="14">
        <v>0</v>
      </c>
      <c r="E34" s="14">
        <v>60000</v>
      </c>
      <c r="F34" s="15">
        <f t="shared" si="0"/>
        <v>100200</v>
      </c>
      <c r="G34" s="14">
        <v>153140</v>
      </c>
      <c r="H34" s="14">
        <v>52957.1</v>
      </c>
      <c r="I34" s="14">
        <v>83</v>
      </c>
      <c r="J34" s="15">
        <f t="shared" si="1"/>
        <v>65.430325192634186</v>
      </c>
      <c r="K34" s="15">
        <f t="shared" si="2"/>
        <v>189.20975657654969</v>
      </c>
    </row>
    <row r="35" spans="1:11" s="11" customFormat="1" ht="16.5">
      <c r="A35" s="12">
        <v>28</v>
      </c>
      <c r="B35" s="13" t="s">
        <v>44</v>
      </c>
      <c r="C35" s="14">
        <v>74508</v>
      </c>
      <c r="D35" s="14">
        <v>0</v>
      </c>
      <c r="E35" s="14">
        <v>81999.3</v>
      </c>
      <c r="F35" s="15">
        <f t="shared" si="0"/>
        <v>156507.29999999999</v>
      </c>
      <c r="G35" s="14">
        <v>304419.19999999995</v>
      </c>
      <c r="H35" s="14">
        <v>71026.200000000012</v>
      </c>
      <c r="I35" s="14">
        <v>146</v>
      </c>
      <c r="J35" s="15">
        <f t="shared" si="1"/>
        <v>51.41177034825661</v>
      </c>
      <c r="K35" s="15">
        <f t="shared" si="2"/>
        <v>220.35150409285583</v>
      </c>
    </row>
    <row r="36" spans="1:11" s="11" customFormat="1" ht="16.5">
      <c r="A36" s="12">
        <v>29</v>
      </c>
      <c r="B36" s="13" t="s">
        <v>45</v>
      </c>
      <c r="C36" s="14">
        <v>55632</v>
      </c>
      <c r="D36" s="14">
        <v>4020</v>
      </c>
      <c r="E36" s="14">
        <v>6684</v>
      </c>
      <c r="F36" s="15">
        <f t="shared" si="0"/>
        <v>66336</v>
      </c>
      <c r="G36" s="14">
        <v>132671.1</v>
      </c>
      <c r="H36" s="14">
        <v>70456</v>
      </c>
      <c r="I36" s="14">
        <v>39</v>
      </c>
      <c r="J36" s="15">
        <f t="shared" si="1"/>
        <v>50.000339184645334</v>
      </c>
      <c r="K36" s="15">
        <f t="shared" si="2"/>
        <v>94.152378789599183</v>
      </c>
    </row>
    <row r="37" spans="1:11" s="11" customFormat="1" ht="16.5">
      <c r="A37" s="12">
        <v>30</v>
      </c>
      <c r="B37" s="13" t="s">
        <v>46</v>
      </c>
      <c r="C37" s="14">
        <v>64008.6</v>
      </c>
      <c r="D37" s="14">
        <v>0</v>
      </c>
      <c r="E37" s="14">
        <v>191131.9</v>
      </c>
      <c r="F37" s="15">
        <f t="shared" si="0"/>
        <v>255140.5</v>
      </c>
      <c r="G37" s="14">
        <v>374210</v>
      </c>
      <c r="H37" s="14">
        <v>132357.79999999999</v>
      </c>
      <c r="I37" s="14">
        <v>205</v>
      </c>
      <c r="J37" s="15">
        <f t="shared" si="1"/>
        <v>68.1811015205366</v>
      </c>
      <c r="K37" s="15">
        <f t="shared" si="2"/>
        <v>192.76574557751792</v>
      </c>
    </row>
    <row r="38" spans="1:11" s="11" customFormat="1" ht="16.5">
      <c r="A38" s="12">
        <v>31</v>
      </c>
      <c r="B38" s="13" t="s">
        <v>47</v>
      </c>
      <c r="C38" s="14">
        <v>27651</v>
      </c>
      <c r="D38" s="14">
        <v>0</v>
      </c>
      <c r="E38" s="14">
        <v>15270.8</v>
      </c>
      <c r="F38" s="15">
        <f t="shared" si="0"/>
        <v>42921.8</v>
      </c>
      <c r="G38" s="14">
        <v>63919.199999999997</v>
      </c>
      <c r="H38" s="14">
        <v>19355.099999999999</v>
      </c>
      <c r="I38" s="14">
        <v>30.86</v>
      </c>
      <c r="J38" s="15">
        <f t="shared" si="1"/>
        <v>67.150089487978576</v>
      </c>
      <c r="K38" s="15">
        <f t="shared" si="2"/>
        <v>221.75963957819906</v>
      </c>
    </row>
    <row r="39" spans="1:11" s="11" customFormat="1" ht="16.5">
      <c r="A39" s="12">
        <v>32</v>
      </c>
      <c r="B39" s="13" t="s">
        <v>48</v>
      </c>
      <c r="C39" s="14">
        <v>14403.3</v>
      </c>
      <c r="D39" s="14">
        <v>4027.8</v>
      </c>
      <c r="E39" s="14">
        <v>0</v>
      </c>
      <c r="F39" s="15">
        <f t="shared" si="0"/>
        <v>18431.099999999999</v>
      </c>
      <c r="G39" s="14">
        <v>28210.9</v>
      </c>
      <c r="H39" s="14">
        <v>8414.9</v>
      </c>
      <c r="I39" s="14">
        <v>14</v>
      </c>
      <c r="J39" s="15">
        <f t="shared" si="1"/>
        <v>65.333257712444464</v>
      </c>
      <c r="K39" s="15">
        <f t="shared" si="2"/>
        <v>219.02934081213084</v>
      </c>
    </row>
    <row r="40" spans="1:11" s="11" customFormat="1" ht="16.5">
      <c r="A40" s="12">
        <v>33</v>
      </c>
      <c r="B40" s="13" t="s">
        <v>49</v>
      </c>
      <c r="C40" s="14">
        <v>28500</v>
      </c>
      <c r="D40" s="14">
        <v>6960</v>
      </c>
      <c r="E40" s="14">
        <v>3000</v>
      </c>
      <c r="F40" s="15">
        <f t="shared" si="0"/>
        <v>38460</v>
      </c>
      <c r="G40" s="14">
        <v>75735.199999999997</v>
      </c>
      <c r="H40" s="14">
        <v>15924.6</v>
      </c>
      <c r="I40" s="14">
        <v>29</v>
      </c>
      <c r="J40" s="15">
        <f t="shared" si="1"/>
        <v>50.782199030305598</v>
      </c>
      <c r="K40" s="15">
        <f t="shared" si="2"/>
        <v>241.51313062808484</v>
      </c>
    </row>
    <row r="41" spans="1:11" s="11" customFormat="1" ht="16.5">
      <c r="A41" s="12">
        <v>34</v>
      </c>
      <c r="B41" s="13" t="s">
        <v>50</v>
      </c>
      <c r="C41" s="14">
        <v>46000</v>
      </c>
      <c r="D41" s="14">
        <v>11200</v>
      </c>
      <c r="E41" s="14">
        <v>1400</v>
      </c>
      <c r="F41" s="15">
        <f t="shared" si="0"/>
        <v>58600</v>
      </c>
      <c r="G41" s="14">
        <v>159900</v>
      </c>
      <c r="H41" s="14">
        <v>17182.2</v>
      </c>
      <c r="I41" s="14">
        <v>38</v>
      </c>
      <c r="J41" s="15">
        <f t="shared" si="1"/>
        <v>36.647904940587864</v>
      </c>
      <c r="K41" s="15">
        <f t="shared" si="2"/>
        <v>341.05062215548651</v>
      </c>
    </row>
    <row r="42" spans="1:11" s="11" customFormat="1" ht="16.5">
      <c r="A42" s="12">
        <v>35</v>
      </c>
      <c r="B42" s="13" t="s">
        <v>51</v>
      </c>
      <c r="C42" s="14">
        <v>36000</v>
      </c>
      <c r="D42" s="14">
        <v>0</v>
      </c>
      <c r="E42" s="14">
        <v>22746.5</v>
      </c>
      <c r="F42" s="15">
        <f t="shared" si="0"/>
        <v>58746.5</v>
      </c>
      <c r="G42" s="14">
        <v>118873.27100000001</v>
      </c>
      <c r="H42" s="14">
        <v>27068.170999999998</v>
      </c>
      <c r="I42" s="14">
        <v>45</v>
      </c>
      <c r="J42" s="15">
        <f t="shared" si="1"/>
        <v>49.419435930218491</v>
      </c>
      <c r="K42" s="15">
        <f t="shared" si="2"/>
        <v>217.03165684892417</v>
      </c>
    </row>
    <row r="43" spans="1:11" s="11" customFormat="1" ht="16.5">
      <c r="A43" s="12">
        <v>36</v>
      </c>
      <c r="B43" s="13" t="s">
        <v>52</v>
      </c>
      <c r="C43" s="14">
        <v>43350</v>
      </c>
      <c r="D43" s="14">
        <v>0</v>
      </c>
      <c r="E43" s="14">
        <v>19183</v>
      </c>
      <c r="F43" s="15">
        <f t="shared" si="0"/>
        <v>62533</v>
      </c>
      <c r="G43" s="14">
        <v>104487.7</v>
      </c>
      <c r="H43" s="14">
        <v>15360</v>
      </c>
      <c r="I43" s="14">
        <v>32</v>
      </c>
      <c r="J43" s="15">
        <f t="shared" si="1"/>
        <v>59.847235607636115</v>
      </c>
      <c r="K43" s="15">
        <f t="shared" si="2"/>
        <v>407.11588541666669</v>
      </c>
    </row>
    <row r="44" spans="1:11" s="11" customFormat="1" ht="16.5">
      <c r="A44" s="12">
        <v>37</v>
      </c>
      <c r="B44" s="13" t="s">
        <v>53</v>
      </c>
      <c r="C44" s="14">
        <v>28000</v>
      </c>
      <c r="D44" s="14">
        <v>8000</v>
      </c>
      <c r="E44" s="14">
        <v>0</v>
      </c>
      <c r="F44" s="15">
        <f t="shared" si="0"/>
        <v>36000</v>
      </c>
      <c r="G44" s="14">
        <v>68187</v>
      </c>
      <c r="H44" s="14">
        <v>12577</v>
      </c>
      <c r="I44" s="14">
        <v>22</v>
      </c>
      <c r="J44" s="15">
        <f t="shared" si="1"/>
        <v>52.795987504949629</v>
      </c>
      <c r="K44" s="15">
        <f t="shared" si="2"/>
        <v>286.2367814264133</v>
      </c>
    </row>
    <row r="45" spans="1:11" s="11" customFormat="1" ht="16.5">
      <c r="A45" s="12">
        <v>38</v>
      </c>
      <c r="B45" s="13" t="s">
        <v>54</v>
      </c>
      <c r="C45" s="14">
        <v>49536</v>
      </c>
      <c r="D45" s="14">
        <v>10224</v>
      </c>
      <c r="E45" s="14">
        <v>5540</v>
      </c>
      <c r="F45" s="15">
        <f t="shared" si="0"/>
        <v>65300</v>
      </c>
      <c r="G45" s="14">
        <v>195434</v>
      </c>
      <c r="H45" s="14">
        <v>28939.7</v>
      </c>
      <c r="I45" s="14">
        <v>39</v>
      </c>
      <c r="J45" s="15">
        <f t="shared" si="1"/>
        <v>33.412814556320804</v>
      </c>
      <c r="K45" s="15">
        <f t="shared" si="2"/>
        <v>225.64159269100924</v>
      </c>
    </row>
    <row r="46" spans="1:11" s="11" customFormat="1" ht="16.5">
      <c r="A46" s="12">
        <v>39</v>
      </c>
      <c r="B46" s="13" t="s">
        <v>55</v>
      </c>
      <c r="C46" s="14">
        <v>35000</v>
      </c>
      <c r="D46" s="14">
        <v>6750</v>
      </c>
      <c r="E46" s="14">
        <v>30353</v>
      </c>
      <c r="F46" s="15">
        <f t="shared" si="0"/>
        <v>72103</v>
      </c>
      <c r="G46" s="14">
        <v>149990.29999999999</v>
      </c>
      <c r="H46" s="14">
        <v>28618.699999999997</v>
      </c>
      <c r="I46" s="14">
        <v>51.86</v>
      </c>
      <c r="J46" s="15">
        <f t="shared" si="1"/>
        <v>48.071775308136594</v>
      </c>
      <c r="K46" s="15">
        <f t="shared" si="2"/>
        <v>251.94365921582741</v>
      </c>
    </row>
    <row r="47" spans="1:11" s="11" customFormat="1" ht="16.5">
      <c r="A47" s="12">
        <v>40</v>
      </c>
      <c r="B47" s="13" t="s">
        <v>56</v>
      </c>
      <c r="C47" s="14">
        <v>37800</v>
      </c>
      <c r="D47" s="14">
        <v>0</v>
      </c>
      <c r="E47" s="14">
        <v>18600</v>
      </c>
      <c r="F47" s="15">
        <f t="shared" si="0"/>
        <v>56400</v>
      </c>
      <c r="G47" s="14">
        <v>206989</v>
      </c>
      <c r="H47" s="14">
        <v>39118</v>
      </c>
      <c r="I47" s="14">
        <v>32</v>
      </c>
      <c r="J47" s="15">
        <f t="shared" si="1"/>
        <v>27.247824763634782</v>
      </c>
      <c r="K47" s="15">
        <f t="shared" si="2"/>
        <v>144.1791502633059</v>
      </c>
    </row>
    <row r="48" spans="1:11" s="11" customFormat="1" ht="16.5">
      <c r="A48" s="12">
        <v>41</v>
      </c>
      <c r="B48" s="13" t="s">
        <v>57</v>
      </c>
      <c r="C48" s="14">
        <v>47300</v>
      </c>
      <c r="D48" s="14">
        <v>11600</v>
      </c>
      <c r="E48" s="14">
        <v>0</v>
      </c>
      <c r="F48" s="15">
        <f t="shared" si="0"/>
        <v>58900</v>
      </c>
      <c r="G48" s="14">
        <v>119970.1</v>
      </c>
      <c r="H48" s="14">
        <v>24702.199999999997</v>
      </c>
      <c r="I48" s="14">
        <f>27+10</f>
        <v>37</v>
      </c>
      <c r="J48" s="15">
        <f t="shared" si="1"/>
        <v>49.095566311939386</v>
      </c>
      <c r="K48" s="15">
        <f t="shared" si="2"/>
        <v>238.44030086389068</v>
      </c>
    </row>
    <row r="49" spans="1:11" s="11" customFormat="1" ht="16.5">
      <c r="A49" s="12">
        <v>42</v>
      </c>
      <c r="B49" s="13" t="s">
        <v>58</v>
      </c>
      <c r="C49" s="14">
        <v>37200</v>
      </c>
      <c r="D49" s="14">
        <v>0</v>
      </c>
      <c r="E49" s="14">
        <v>39217.599999999999</v>
      </c>
      <c r="F49" s="15">
        <f t="shared" si="0"/>
        <v>76417.600000000006</v>
      </c>
      <c r="G49" s="14">
        <v>128251.70000000001</v>
      </c>
      <c r="H49" s="14">
        <v>42481.200000000004</v>
      </c>
      <c r="I49" s="14">
        <v>49</v>
      </c>
      <c r="J49" s="15">
        <f t="shared" si="1"/>
        <v>59.584083485832942</v>
      </c>
      <c r="K49" s="15">
        <f t="shared" si="2"/>
        <v>179.8856906113763</v>
      </c>
    </row>
    <row r="50" spans="1:11" s="11" customFormat="1" ht="16.5">
      <c r="A50" s="12">
        <v>43</v>
      </c>
      <c r="B50" s="13" t="s">
        <v>59</v>
      </c>
      <c r="C50" s="14">
        <v>37800</v>
      </c>
      <c r="D50" s="14">
        <v>7700</v>
      </c>
      <c r="E50" s="14">
        <v>19000</v>
      </c>
      <c r="F50" s="15">
        <f t="shared" si="0"/>
        <v>64500</v>
      </c>
      <c r="G50" s="14">
        <v>103758.8</v>
      </c>
      <c r="H50" s="14">
        <v>32390</v>
      </c>
      <c r="I50" s="14">
        <v>38.15</v>
      </c>
      <c r="J50" s="15">
        <f t="shared" si="1"/>
        <v>62.163402043971203</v>
      </c>
      <c r="K50" s="15">
        <f t="shared" si="2"/>
        <v>199.13553565915404</v>
      </c>
    </row>
    <row r="51" spans="1:11" s="11" customFormat="1" ht="16.5">
      <c r="A51" s="12">
        <v>44</v>
      </c>
      <c r="B51" s="13" t="s">
        <v>60</v>
      </c>
      <c r="C51" s="14">
        <v>27310.3</v>
      </c>
      <c r="D51" s="14">
        <v>0</v>
      </c>
      <c r="E51" s="14">
        <f>35346.3-27310.3</f>
        <v>8036.0000000000036</v>
      </c>
      <c r="F51" s="15">
        <f t="shared" si="0"/>
        <v>35346.300000000003</v>
      </c>
      <c r="G51" s="14">
        <v>72989.600000000006</v>
      </c>
      <c r="H51" s="14">
        <v>24788.1</v>
      </c>
      <c r="I51" s="14">
        <f>3+4+5+7</f>
        <v>19</v>
      </c>
      <c r="J51" s="15">
        <f t="shared" si="1"/>
        <v>48.426488157216916</v>
      </c>
      <c r="K51" s="15">
        <f t="shared" si="2"/>
        <v>142.59382526292862</v>
      </c>
    </row>
    <row r="52" spans="1:11" s="11" customFormat="1" ht="16.5">
      <c r="A52" s="12">
        <v>45</v>
      </c>
      <c r="B52" s="13" t="s">
        <v>61</v>
      </c>
      <c r="C52" s="14">
        <v>40582.1</v>
      </c>
      <c r="D52" s="14">
        <v>0</v>
      </c>
      <c r="E52" s="14">
        <v>0</v>
      </c>
      <c r="F52" s="15">
        <f t="shared" si="0"/>
        <v>40582.1</v>
      </c>
      <c r="G52" s="14">
        <v>104372.1</v>
      </c>
      <c r="H52" s="14">
        <v>15473.5</v>
      </c>
      <c r="I52" s="14">
        <v>25</v>
      </c>
      <c r="J52" s="15">
        <f t="shared" si="1"/>
        <v>38.882134210196014</v>
      </c>
      <c r="K52" s="15">
        <f t="shared" si="2"/>
        <v>262.26839435163345</v>
      </c>
    </row>
    <row r="53" spans="1:11" s="11" customFormat="1" ht="16.5">
      <c r="A53" s="12">
        <v>46</v>
      </c>
      <c r="B53" s="13" t="s">
        <v>62</v>
      </c>
      <c r="C53" s="14">
        <v>42906</v>
      </c>
      <c r="D53" s="14">
        <v>11700</v>
      </c>
      <c r="E53" s="14">
        <v>19600</v>
      </c>
      <c r="F53" s="15">
        <f t="shared" si="0"/>
        <v>74206</v>
      </c>
      <c r="G53" s="14">
        <v>129053</v>
      </c>
      <c r="H53" s="14">
        <v>45445.5</v>
      </c>
      <c r="I53" s="14">
        <v>43</v>
      </c>
      <c r="J53" s="15">
        <f t="shared" si="1"/>
        <v>57.500406809605352</v>
      </c>
      <c r="K53" s="15">
        <f t="shared" si="2"/>
        <v>163.28569385307676</v>
      </c>
    </row>
    <row r="54" spans="1:11" s="11" customFormat="1" ht="16.5">
      <c r="A54" s="12">
        <v>47</v>
      </c>
      <c r="B54" s="13" t="s">
        <v>63</v>
      </c>
      <c r="C54" s="14">
        <v>67290</v>
      </c>
      <c r="D54" s="14">
        <v>0</v>
      </c>
      <c r="E54" s="14">
        <v>281425.2</v>
      </c>
      <c r="F54" s="15">
        <f t="shared" si="0"/>
        <v>348715.2</v>
      </c>
      <c r="G54" s="14">
        <v>515099.6</v>
      </c>
      <c r="H54" s="14">
        <v>171876</v>
      </c>
      <c r="I54" s="14">
        <v>318.89999999999998</v>
      </c>
      <c r="J54" s="15">
        <f t="shared" si="1"/>
        <v>67.698596543270469</v>
      </c>
      <c r="K54" s="15">
        <f t="shared" si="2"/>
        <v>202.88766319905048</v>
      </c>
    </row>
    <row r="55" spans="1:11" s="11" customFormat="1" ht="16.5">
      <c r="A55" s="12">
        <v>48</v>
      </c>
      <c r="B55" s="13" t="s">
        <v>64</v>
      </c>
      <c r="C55" s="14">
        <v>8500</v>
      </c>
      <c r="D55" s="14">
        <v>0</v>
      </c>
      <c r="E55" s="14">
        <v>1678</v>
      </c>
      <c r="F55" s="15">
        <f t="shared" si="0"/>
        <v>10178</v>
      </c>
      <c r="G55" s="14">
        <v>20147</v>
      </c>
      <c r="H55" s="14">
        <v>12242</v>
      </c>
      <c r="I55" s="14">
        <v>8</v>
      </c>
      <c r="J55" s="15">
        <f t="shared" si="1"/>
        <v>50.518687645803354</v>
      </c>
      <c r="K55" s="15">
        <f t="shared" si="2"/>
        <v>83.140009802319881</v>
      </c>
    </row>
    <row r="56" spans="1:11" s="11" customFormat="1" ht="16.5">
      <c r="A56" s="12">
        <v>49</v>
      </c>
      <c r="B56" s="13" t="s">
        <v>65</v>
      </c>
      <c r="C56" s="14">
        <v>15324</v>
      </c>
      <c r="D56" s="14">
        <v>0</v>
      </c>
      <c r="E56" s="14">
        <v>0</v>
      </c>
      <c r="F56" s="15">
        <f t="shared" si="0"/>
        <v>15324</v>
      </c>
      <c r="G56" s="14">
        <v>49264.5</v>
      </c>
      <c r="H56" s="14">
        <v>15050</v>
      </c>
      <c r="I56" s="14">
        <v>9</v>
      </c>
      <c r="J56" s="15">
        <f t="shared" si="1"/>
        <v>31.105562829217792</v>
      </c>
      <c r="K56" s="15">
        <f t="shared" si="2"/>
        <v>101.82059800664452</v>
      </c>
    </row>
    <row r="57" spans="1:11" s="11" customFormat="1" ht="16.5">
      <c r="A57" s="12">
        <v>50</v>
      </c>
      <c r="B57" s="13" t="s">
        <v>66</v>
      </c>
      <c r="C57" s="14">
        <v>7887</v>
      </c>
      <c r="D57" s="14">
        <v>0</v>
      </c>
      <c r="E57" s="14">
        <v>0</v>
      </c>
      <c r="F57" s="15">
        <f t="shared" si="0"/>
        <v>7887</v>
      </c>
      <c r="G57" s="14">
        <v>12246.7</v>
      </c>
      <c r="H57" s="14">
        <v>4624.1000000000004</v>
      </c>
      <c r="I57" s="14">
        <v>7</v>
      </c>
      <c r="J57" s="15">
        <f t="shared" si="1"/>
        <v>64.401022316215801</v>
      </c>
      <c r="K57" s="15">
        <f t="shared" si="2"/>
        <v>170.56292035206852</v>
      </c>
    </row>
    <row r="58" spans="1:11" s="11" customFormat="1" ht="16.5">
      <c r="A58" s="12">
        <v>51</v>
      </c>
      <c r="B58" s="13" t="s">
        <v>67</v>
      </c>
      <c r="C58" s="14">
        <v>24600</v>
      </c>
      <c r="D58" s="14">
        <v>0</v>
      </c>
      <c r="E58" s="14">
        <v>0</v>
      </c>
      <c r="F58" s="15">
        <f t="shared" si="0"/>
        <v>24600</v>
      </c>
      <c r="G58" s="14">
        <v>44400</v>
      </c>
      <c r="H58" s="14">
        <v>8534.1</v>
      </c>
      <c r="I58" s="14">
        <v>15</v>
      </c>
      <c r="J58" s="15">
        <f t="shared" si="1"/>
        <v>55.405405405405403</v>
      </c>
      <c r="K58" s="15">
        <f t="shared" si="2"/>
        <v>288.25535205821348</v>
      </c>
    </row>
    <row r="59" spans="1:11" s="11" customFormat="1" ht="16.5">
      <c r="A59" s="12">
        <v>52</v>
      </c>
      <c r="B59" s="13" t="s">
        <v>68</v>
      </c>
      <c r="C59" s="14">
        <v>21300</v>
      </c>
      <c r="D59" s="14">
        <v>0</v>
      </c>
      <c r="E59" s="14">
        <v>9847.2000000000007</v>
      </c>
      <c r="F59" s="15">
        <f t="shared" si="0"/>
        <v>31147.200000000001</v>
      </c>
      <c r="G59" s="14">
        <v>63950</v>
      </c>
      <c r="H59" s="14">
        <v>19203.2</v>
      </c>
      <c r="I59" s="14">
        <v>26</v>
      </c>
      <c r="J59" s="15">
        <f t="shared" si="1"/>
        <v>48.705551211884284</v>
      </c>
      <c r="K59" s="15">
        <f t="shared" si="2"/>
        <v>162.19796700549909</v>
      </c>
    </row>
    <row r="60" spans="1:11" s="11" customFormat="1" ht="16.5">
      <c r="A60" s="12">
        <v>53</v>
      </c>
      <c r="B60" s="13" t="s">
        <v>69</v>
      </c>
      <c r="C60" s="14">
        <v>6368</v>
      </c>
      <c r="D60" s="14">
        <v>0</v>
      </c>
      <c r="E60" s="14">
        <v>0</v>
      </c>
      <c r="F60" s="15">
        <f t="shared" si="0"/>
        <v>6368</v>
      </c>
      <c r="G60" s="14">
        <v>8080.3</v>
      </c>
      <c r="H60" s="14">
        <v>4574.3</v>
      </c>
      <c r="I60" s="14">
        <v>6</v>
      </c>
      <c r="J60" s="15">
        <f t="shared" si="1"/>
        <v>78.808955113052733</v>
      </c>
      <c r="K60" s="15">
        <f t="shared" si="2"/>
        <v>139.21255711256367</v>
      </c>
    </row>
    <row r="61" spans="1:11" s="11" customFormat="1" ht="16.5">
      <c r="A61" s="12">
        <v>54</v>
      </c>
      <c r="B61" s="13" t="s">
        <v>70</v>
      </c>
      <c r="C61" s="14">
        <v>19174</v>
      </c>
      <c r="D61" s="14">
        <v>0</v>
      </c>
      <c r="E61" s="14">
        <v>0</v>
      </c>
      <c r="F61" s="15">
        <f t="shared" si="0"/>
        <v>19174</v>
      </c>
      <c r="G61" s="14">
        <v>27473.7</v>
      </c>
      <c r="H61" s="14">
        <v>14065</v>
      </c>
      <c r="I61" s="14">
        <v>13</v>
      </c>
      <c r="J61" s="15">
        <f t="shared" si="1"/>
        <v>69.790381346524129</v>
      </c>
      <c r="K61" s="15">
        <f t="shared" si="2"/>
        <v>136.32420902950585</v>
      </c>
    </row>
    <row r="62" spans="1:11" s="11" customFormat="1" ht="16.5">
      <c r="A62" s="12">
        <v>55</v>
      </c>
      <c r="B62" s="13" t="s">
        <v>71</v>
      </c>
      <c r="C62" s="14">
        <v>15000</v>
      </c>
      <c r="D62" s="14">
        <v>0</v>
      </c>
      <c r="E62" s="14">
        <v>15000</v>
      </c>
      <c r="F62" s="15">
        <f t="shared" si="0"/>
        <v>30000</v>
      </c>
      <c r="G62" s="14">
        <v>113170.40000000002</v>
      </c>
      <c r="H62" s="14">
        <v>28122.3</v>
      </c>
      <c r="I62" s="14">
        <v>28</v>
      </c>
      <c r="J62" s="15">
        <f t="shared" si="1"/>
        <v>26.508698387564234</v>
      </c>
      <c r="K62" s="15">
        <f t="shared" si="2"/>
        <v>106.67690764980105</v>
      </c>
    </row>
    <row r="63" spans="1:11" s="11" customFormat="1" ht="16.5">
      <c r="A63" s="12">
        <v>56</v>
      </c>
      <c r="B63" s="13" t="s">
        <v>72</v>
      </c>
      <c r="C63" s="14">
        <v>36000</v>
      </c>
      <c r="D63" s="14">
        <v>0</v>
      </c>
      <c r="E63" s="14">
        <v>22740.2</v>
      </c>
      <c r="F63" s="15">
        <f t="shared" si="0"/>
        <v>58740.2</v>
      </c>
      <c r="G63" s="14">
        <v>116314</v>
      </c>
      <c r="H63" s="14">
        <v>23652.1</v>
      </c>
      <c r="I63" s="14">
        <v>45</v>
      </c>
      <c r="J63" s="15">
        <f t="shared" si="1"/>
        <v>50.501401379025737</v>
      </c>
      <c r="K63" s="15">
        <f t="shared" si="2"/>
        <v>248.35088639063764</v>
      </c>
    </row>
    <row r="64" spans="1:11" s="11" customFormat="1" ht="16.5">
      <c r="A64" s="12">
        <v>57</v>
      </c>
      <c r="B64" s="13" t="s">
        <v>73</v>
      </c>
      <c r="C64" s="14">
        <v>17600</v>
      </c>
      <c r="D64" s="14">
        <v>0</v>
      </c>
      <c r="E64" s="14">
        <v>3700</v>
      </c>
      <c r="F64" s="15">
        <f t="shared" si="0"/>
        <v>21300</v>
      </c>
      <c r="G64" s="14">
        <v>36370</v>
      </c>
      <c r="H64" s="14">
        <v>9004.5</v>
      </c>
      <c r="I64" s="14">
        <v>16</v>
      </c>
      <c r="J64" s="15">
        <f t="shared" si="1"/>
        <v>58.564751168545506</v>
      </c>
      <c r="K64" s="15">
        <f t="shared" si="2"/>
        <v>236.54839247043148</v>
      </c>
    </row>
    <row r="65" spans="1:11" s="11" customFormat="1" ht="16.5">
      <c r="A65" s="12"/>
      <c r="B65" s="13"/>
      <c r="C65" s="14"/>
      <c r="D65" s="14"/>
      <c r="E65" s="14"/>
      <c r="F65" s="16"/>
      <c r="G65" s="14"/>
      <c r="H65" s="14"/>
      <c r="I65" s="14"/>
      <c r="J65" s="15"/>
      <c r="K65" s="15"/>
    </row>
    <row r="66" spans="1:11" ht="16.5">
      <c r="A66" s="17"/>
      <c r="B66" s="18"/>
      <c r="C66" s="18"/>
      <c r="D66" s="18"/>
      <c r="E66" s="18"/>
      <c r="F66" s="18"/>
      <c r="G66" s="17"/>
      <c r="H66" s="17"/>
      <c r="I66" s="17"/>
      <c r="J66" s="15"/>
      <c r="K66" s="15"/>
    </row>
    <row r="67" spans="1:11" ht="16.5">
      <c r="A67" s="17"/>
      <c r="B67" s="17"/>
      <c r="C67" s="17"/>
      <c r="D67" s="19"/>
      <c r="E67" s="17"/>
      <c r="F67" s="17"/>
      <c r="G67" s="17"/>
      <c r="H67" s="17"/>
      <c r="I67" s="17"/>
      <c r="J67" s="15"/>
      <c r="K67" s="15"/>
    </row>
    <row r="68" spans="1:11" s="22" customFormat="1" ht="16.5">
      <c r="A68" s="20" t="s">
        <v>74</v>
      </c>
      <c r="B68" s="21"/>
      <c r="C68" s="15">
        <f t="shared" ref="C68:I68" si="3">SUM(C8:C67)</f>
        <v>1820100.5000000002</v>
      </c>
      <c r="D68" s="15">
        <f t="shared" si="3"/>
        <v>114365.5</v>
      </c>
      <c r="E68" s="15">
        <f t="shared" si="3"/>
        <v>1522090.6</v>
      </c>
      <c r="F68" s="15">
        <f t="shared" si="3"/>
        <v>3456556.6000000006</v>
      </c>
      <c r="G68" s="15">
        <f t="shared" si="3"/>
        <v>6237697.0710000005</v>
      </c>
      <c r="H68" s="15">
        <f t="shared" si="3"/>
        <v>1839036.8710000003</v>
      </c>
      <c r="I68" s="15">
        <f t="shared" si="3"/>
        <v>2573.67</v>
      </c>
      <c r="J68" s="15">
        <f t="shared" si="1"/>
        <v>55.413986294237603</v>
      </c>
      <c r="K68" s="15">
        <f t="shared" si="2"/>
        <v>187.95471991382385</v>
      </c>
    </row>
    <row r="69" spans="1:11">
      <c r="F69" s="23"/>
    </row>
    <row r="71" spans="1:11">
      <c r="D71" s="23"/>
      <c r="K71" s="23"/>
    </row>
    <row r="72" spans="1:11">
      <c r="G72" s="11"/>
      <c r="H72" s="11"/>
      <c r="I72" s="11"/>
      <c r="J72" s="11"/>
      <c r="K72" s="11"/>
    </row>
    <row r="73" spans="1:11">
      <c r="G73" s="11"/>
      <c r="H73" s="11"/>
      <c r="I73" s="11"/>
      <c r="J73" s="11"/>
      <c r="K73" s="11"/>
    </row>
    <row r="74" spans="1:11">
      <c r="G74" s="11"/>
      <c r="H74" s="11"/>
      <c r="I74" s="11"/>
      <c r="J74" s="11"/>
      <c r="K74" s="11"/>
    </row>
    <row r="75" spans="1:11" ht="16.5">
      <c r="G75" s="24"/>
      <c r="H75" s="24"/>
      <c r="I75" s="24"/>
      <c r="J75" s="11"/>
      <c r="K75" s="11"/>
    </row>
    <row r="76" spans="1:11" ht="16.5">
      <c r="G76" s="25"/>
      <c r="H76" s="25"/>
      <c r="I76" s="25"/>
      <c r="J76" s="11"/>
      <c r="K76" s="11"/>
    </row>
    <row r="77" spans="1:11">
      <c r="G77" s="26"/>
      <c r="H77" s="26"/>
      <c r="I77" s="26"/>
    </row>
  </sheetData>
  <mergeCells count="3">
    <mergeCell ref="A1:K1"/>
    <mergeCell ref="A3:K3"/>
    <mergeCell ref="A68:B6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2018-03-15T11:13:33Z</dcterms:modified>
</cp:coreProperties>
</file>