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320" activeTab="0"/>
  </bookViews>
  <sheets>
    <sheet name="Mutqer" sheetId="1" r:id="rId1"/>
  </sheets>
  <definedNames>
    <definedName name="_xlnm.Print_Titles" localSheetId="0">'Mutqer'!$B:$B,'Mutqer'!$4:$9</definedName>
  </definedNames>
  <calcPr fullCalcOnLoad="1"/>
</workbook>
</file>

<file path=xl/sharedStrings.xml><?xml version="1.0" encoding="utf-8"?>
<sst xmlns="http://schemas.openxmlformats.org/spreadsheetml/2006/main" count="222" uniqueCount="145">
  <si>
    <t xml:space="preserve">3.4 Համայնքի բյուջեի եկամուտներ ապրանքների մատակարարումից և ծառայությունների մատուցումից 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</si>
  <si>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</si>
  <si>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</si>
  <si>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</si>
  <si>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</si>
  <si>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</si>
  <si>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</si>
  <si>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</si>
  <si>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</si>
  <si>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</si>
  <si>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</si>
  <si>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</si>
  <si>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</si>
  <si>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</si>
  <si>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</si>
  <si>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</si>
  <si>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</si>
  <si>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</si>
  <si>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</si>
  <si>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</si>
  <si>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</si>
  <si>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</si>
  <si>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</si>
  <si>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</si>
  <si>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</si>
  <si>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</si>
  <si>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</si>
  <si>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</si>
  <si>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</si>
  <si>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</si>
  <si>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</si>
  <si>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</si>
  <si>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</si>
  <si>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</si>
  <si>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</si>
  <si>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r>
      <rPr>
        <b/>
        <sz val="9"/>
        <rFont val="GHEA Grapalat"/>
        <family val="3"/>
      </rPr>
      <t xml:space="preserve"> տող 1342</t>
    </r>
    <r>
      <rPr>
        <sz val="9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</si>
  <si>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9"/>
        <rFont val="GHEA Grapalat"/>
        <family val="3"/>
      </rPr>
      <t xml:space="preserve"> տող 1351</t>
    </r>
    <r>
      <rPr>
        <sz val="9"/>
        <rFont val="GHEA Grapalat"/>
        <family val="3"/>
      </rPr>
      <t xml:space="preserve">
Տեղական վճարներ</t>
    </r>
  </si>
  <si>
    <r>
      <rPr>
        <b/>
        <sz val="9"/>
        <rFont val="GHEA Grapalat"/>
        <family val="3"/>
      </rPr>
      <t xml:space="preserve"> տող 1352</t>
    </r>
    <r>
      <rPr>
        <sz val="9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</si>
  <si>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</si>
  <si>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9"/>
        <rFont val="GHEA Grapalat"/>
        <family val="3"/>
      </rPr>
      <t xml:space="preserve"> տող 1260</t>
    </r>
    <r>
      <rPr>
        <sz val="9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</si>
  <si>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9"/>
        <rFont val="GHEA Grapalat"/>
        <family val="3"/>
      </rPr>
      <t xml:space="preserve"> տող 1381+տող 1382</t>
    </r>
    <r>
      <rPr>
        <sz val="9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</si>
  <si>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9"/>
        <rFont val="GHEA Grapalat"/>
        <family val="3"/>
      </rPr>
      <t>տող 1391+1393</t>
    </r>
    <r>
      <rPr>
        <sz val="9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</si>
  <si>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9"/>
        <rFont val="GHEA Grapalat"/>
        <family val="3"/>
      </rPr>
      <t>տող 1392</t>
    </r>
    <r>
      <rPr>
        <sz val="9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</si>
  <si>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</si>
  <si>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տող 1000
ԸՆԴԱՄԵՆԸ  ԵԿԱՄՈՒՏՆԵՐ     
(տող 1100 + տող 1200+
տող 1300)</t>
  </si>
  <si>
    <r>
      <rPr>
        <b/>
        <sz val="9"/>
        <rFont val="GHEA Grapalat"/>
        <family val="3"/>
      </rPr>
      <t>տող 1341</t>
    </r>
    <r>
      <rPr>
        <sz val="9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</si>
  <si>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</si>
  <si>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փաստ.                                                                            </t>
  </si>
  <si>
    <t>կատ. %-ը</t>
  </si>
  <si>
    <t xml:space="preserve">                                                                 Þ»ÕáõÙÁ</t>
  </si>
  <si>
    <t xml:space="preserve">                                 ü à Ü ¸ ² Ú Æ Ü</t>
  </si>
  <si>
    <t xml:space="preserve">                                                            Þ»ÕáõÙÁ </t>
  </si>
  <si>
    <t>Ք. Վարդենիս</t>
  </si>
  <si>
    <t>Կարճաղբյուր</t>
  </si>
  <si>
    <t>Փամբակ</t>
  </si>
  <si>
    <t>Լճավան</t>
  </si>
  <si>
    <t>Ախպրաձոր</t>
  </si>
  <si>
    <t>Նորակերտ</t>
  </si>
  <si>
    <t>Շատվան</t>
  </si>
  <si>
    <t>Վանևան</t>
  </si>
  <si>
    <t>Տրետուք</t>
  </si>
  <si>
    <t>Կութ</t>
  </si>
  <si>
    <t>Ջաղացաձոր</t>
  </si>
  <si>
    <t>Սոտք</t>
  </si>
  <si>
    <t xml:space="preserve">Արեգունի </t>
  </si>
  <si>
    <t>Կախակն</t>
  </si>
  <si>
    <t>Վ. Շորժա</t>
  </si>
  <si>
    <t>Ավազան</t>
  </si>
  <si>
    <t>Դարանակ</t>
  </si>
  <si>
    <t>Ն  Շորժա</t>
  </si>
  <si>
    <t>Շատջրեք</t>
  </si>
  <si>
    <t>Արփունք</t>
  </si>
  <si>
    <t>Փ. Մասրիկ</t>
  </si>
  <si>
    <t>Ծափաթաղ</t>
  </si>
  <si>
    <t>Այրք</t>
  </si>
  <si>
    <t>Խաչաղբյուր</t>
  </si>
  <si>
    <t>Լուսակունք</t>
  </si>
  <si>
    <t>Նորաբակ</t>
  </si>
  <si>
    <t>Ազատ</t>
  </si>
  <si>
    <t>Մաքենիս</t>
  </si>
  <si>
    <t>Գեղաքար</t>
  </si>
  <si>
    <t>Գեղամաբակ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</si>
  <si>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</si>
  <si>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</si>
  <si>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</si>
  <si>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</si>
  <si>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</si>
  <si>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</si>
  <si>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</si>
  <si>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</si>
  <si>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</si>
  <si>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</si>
  <si>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</si>
  <si>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</si>
  <si>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</si>
  <si>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</si>
  <si>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</si>
  <si>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</si>
  <si>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</si>
  <si>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</si>
  <si>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</si>
  <si>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</si>
  <si>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</si>
  <si>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</si>
  <si>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>Վահան</t>
  </si>
  <si>
    <t>Ձորավանք</t>
  </si>
  <si>
    <t>Անտառամեջ</t>
  </si>
  <si>
    <t>Դպրաբակ</t>
  </si>
  <si>
    <t>Ջիլ</t>
  </si>
  <si>
    <t>Կալավան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</si>
  <si>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</si>
  <si>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</si>
  <si>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</si>
  <si>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</si>
  <si>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</si>
  <si>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</si>
  <si>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</si>
  <si>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</si>
  <si>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</si>
  <si>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</si>
  <si>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</si>
  <si>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</si>
  <si>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</si>
  <si>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</si>
  <si>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</si>
  <si>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</si>
  <si>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</si>
  <si>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</si>
  <si>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</si>
  <si>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</si>
  <si>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</si>
  <si>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</si>
  <si>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</si>
  <si>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</si>
  <si>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</si>
  <si>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</si>
  <si>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</si>
  <si>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</si>
  <si>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</si>
  <si>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</si>
  <si>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</si>
  <si>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</si>
  <si>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</si>
  <si>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</t>
  </si>
  <si>
    <t>Համայնքային բյուջեների եկամուտների 2015 թվականի տարեկան կատարողական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</si>
</sst>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&quot;_);\(#,##0&quot; &quot;\)"/>
    <numFmt numFmtId="165" formatCode="#,##0&quot; &quot;_);[Red]\(#,##0&quot; &quot;\)"/>
    <numFmt numFmtId="166" formatCode="#,##0.00&quot; &quot;_);\(#,##0.00&quot; &quot;\)"/>
    <numFmt numFmtId="167" formatCode="#,##0.00&quot; &quot;_);[Red]\(#,##0.00&quot; &quot;\)"/>
    <numFmt numFmtId="168" formatCode="_ * #,##0_)&quot; &quot;_ ;_ * \(#,##0\)&quot; &quot;_ ;_ * &quot;-&quot;_)&quot; &quot;_ ;_ @_ "/>
    <numFmt numFmtId="169" formatCode="_ * #,##0_)_ _ ;_ * \(#,##0\)_ _ ;_ * &quot;-&quot;_)_ _ ;_ @_ "/>
    <numFmt numFmtId="170" formatCode="_ * #,##0.00_)&quot; &quot;_ ;_ * \(#,##0.00\)&quot; &quot;_ ;_ * &quot;-&quot;??_)&quot; &quot;_ ;_ @_ "/>
    <numFmt numFmtId="171" formatCode="_ * #,##0.00_)_ _ ;_ * \(#,##0.00\)_ _ ;_ * &quot;-&quot;??_)_ _ ;_ @_ 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0E+00"/>
    <numFmt numFmtId="201" formatCode="_-* #,##0.0_-;\-* #,##0.0_-;_-* &quot;-&quot;??_-;_-@_-"/>
    <numFmt numFmtId="202" formatCode="[$-409]dddd\,\ mmmm\ dd\,\ yyyy"/>
  </numFmts>
  <fonts count="50">
    <font>
      <sz val="12"/>
      <name val="Times Armenian"/>
      <family val="0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88" fontId="9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14" fontId="9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left" vertical="center" wrapText="1" indent="1"/>
      <protection/>
    </xf>
    <xf numFmtId="0" fontId="8" fillId="0" borderId="14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/>
      <protection locked="0"/>
    </xf>
    <xf numFmtId="0" fontId="8" fillId="34" borderId="15" xfId="0" applyFont="1" applyFill="1" applyBorder="1" applyAlignment="1" applyProtection="1">
      <alignment horizontal="center" vertical="center" wrapText="1"/>
      <protection locked="0"/>
    </xf>
    <xf numFmtId="199" fontId="8" fillId="34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 horizontal="left" vertical="center" wrapText="1" indent="1"/>
      <protection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11" fillId="35" borderId="15" xfId="0" applyFont="1" applyFill="1" applyBorder="1" applyAlignment="1">
      <alignment horizontal="center"/>
    </xf>
    <xf numFmtId="0" fontId="9" fillId="0" borderId="15" xfId="0" applyFont="1" applyBorder="1" applyAlignment="1" applyProtection="1">
      <alignment/>
      <protection/>
    </xf>
    <xf numFmtId="188" fontId="48" fillId="35" borderId="15" xfId="0" applyNumberFormat="1" applyFont="1" applyFill="1" applyBorder="1" applyAlignment="1">
      <alignment horizontal="left" vertical="center"/>
    </xf>
    <xf numFmtId="188" fontId="48" fillId="35" borderId="15" xfId="0" applyNumberFormat="1" applyFont="1" applyFill="1" applyBorder="1" applyAlignment="1">
      <alignment horizontal="left" vertical="center" wrapText="1"/>
    </xf>
    <xf numFmtId="188" fontId="49" fillId="35" borderId="15" xfId="0" applyNumberFormat="1" applyFont="1" applyFill="1" applyBorder="1" applyAlignment="1">
      <alignment horizontal="left" vertical="center"/>
    </xf>
    <xf numFmtId="188" fontId="49" fillId="35" borderId="15" xfId="0" applyNumberFormat="1" applyFont="1" applyFill="1" applyBorder="1" applyAlignment="1">
      <alignment horizontal="left" vertical="center" wrapText="1"/>
    </xf>
    <xf numFmtId="199" fontId="6" fillId="35" borderId="15" xfId="0" applyNumberFormat="1" applyFont="1" applyFill="1" applyBorder="1" applyAlignment="1">
      <alignment horizontal="left" vertical="center"/>
    </xf>
    <xf numFmtId="4" fontId="8" fillId="34" borderId="10" xfId="0" applyNumberFormat="1" applyFont="1" applyFill="1" applyBorder="1" applyAlignment="1" applyProtection="1">
      <alignment horizontal="center" vertical="center" wrapText="1"/>
      <protection/>
    </xf>
    <xf numFmtId="4" fontId="8" fillId="34" borderId="14" xfId="0" applyNumberFormat="1" applyFont="1" applyFill="1" applyBorder="1" applyAlignment="1" applyProtection="1">
      <alignment horizontal="center" vertical="center" wrapText="1"/>
      <protection/>
    </xf>
    <xf numFmtId="4" fontId="8" fillId="34" borderId="17" xfId="0" applyNumberFormat="1" applyFont="1" applyFill="1" applyBorder="1" applyAlignment="1" applyProtection="1">
      <alignment horizontal="center" vertical="center" wrapText="1"/>
      <protection/>
    </xf>
    <xf numFmtId="4" fontId="8" fillId="36" borderId="10" xfId="0" applyNumberFormat="1" applyFont="1" applyFill="1" applyBorder="1" applyAlignment="1" applyProtection="1">
      <alignment horizontal="center" vertical="center" wrapText="1"/>
      <protection/>
    </xf>
    <xf numFmtId="4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0" fillId="37" borderId="19" xfId="0" applyNumberFormat="1" applyFont="1" applyFill="1" applyBorder="1" applyAlignment="1" applyProtection="1">
      <alignment horizontal="center" vertical="center" wrapText="1"/>
      <protection/>
    </xf>
    <xf numFmtId="0" fontId="10" fillId="37" borderId="20" xfId="0" applyNumberFormat="1" applyFont="1" applyFill="1" applyBorder="1" applyAlignment="1" applyProtection="1">
      <alignment horizontal="center" vertical="center" wrapText="1"/>
      <protection/>
    </xf>
    <xf numFmtId="0" fontId="10" fillId="37" borderId="13" xfId="0" applyNumberFormat="1" applyFont="1" applyFill="1" applyBorder="1" applyAlignment="1" applyProtection="1">
      <alignment horizontal="center" vertical="center" wrapText="1"/>
      <protection/>
    </xf>
    <xf numFmtId="0" fontId="10" fillId="37" borderId="21" xfId="0" applyNumberFormat="1" applyFont="1" applyFill="1" applyBorder="1" applyAlignment="1" applyProtection="1">
      <alignment horizontal="center" vertical="center" wrapText="1"/>
      <protection/>
    </xf>
    <xf numFmtId="0" fontId="10" fillId="37" borderId="0" xfId="0" applyNumberFormat="1" applyFont="1" applyFill="1" applyBorder="1" applyAlignment="1" applyProtection="1">
      <alignment horizontal="center" vertical="center" wrapText="1"/>
      <protection/>
    </xf>
    <xf numFmtId="0" fontId="10" fillId="37" borderId="22" xfId="0" applyNumberFormat="1" applyFont="1" applyFill="1" applyBorder="1" applyAlignment="1" applyProtection="1">
      <alignment horizontal="center" vertical="center" wrapText="1"/>
      <protection/>
    </xf>
    <xf numFmtId="0" fontId="10" fillId="37" borderId="23" xfId="0" applyNumberFormat="1" applyFont="1" applyFill="1" applyBorder="1" applyAlignment="1" applyProtection="1">
      <alignment horizontal="center" vertical="center" wrapText="1"/>
      <protection/>
    </xf>
    <xf numFmtId="0" fontId="10" fillId="37" borderId="11" xfId="0" applyNumberFormat="1" applyFont="1" applyFill="1" applyBorder="1" applyAlignment="1" applyProtection="1">
      <alignment horizontal="center" vertical="center" wrapText="1"/>
      <protection/>
    </xf>
    <xf numFmtId="0" fontId="10" fillId="37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8" fillId="0" borderId="14" xfId="0" applyFont="1" applyBorder="1" applyAlignment="1" applyProtection="1">
      <alignment horizontal="center" vertical="center" textRotation="90" wrapText="1"/>
      <protection/>
    </xf>
    <xf numFmtId="0" fontId="8" fillId="0" borderId="17" xfId="0" applyFont="1" applyBorder="1" applyAlignment="1" applyProtection="1">
      <alignment horizontal="center" vertical="center" textRotation="90" wrapText="1"/>
      <protection/>
    </xf>
    <xf numFmtId="4" fontId="5" fillId="37" borderId="19" xfId="0" applyNumberFormat="1" applyFont="1" applyFill="1" applyBorder="1" applyAlignment="1" applyProtection="1">
      <alignment horizontal="center" vertical="center" wrapText="1"/>
      <protection/>
    </xf>
    <xf numFmtId="4" fontId="5" fillId="37" borderId="20" xfId="0" applyNumberFormat="1" applyFont="1" applyFill="1" applyBorder="1" applyAlignment="1" applyProtection="1">
      <alignment horizontal="center" vertical="center" wrapText="1"/>
      <protection/>
    </xf>
    <xf numFmtId="4" fontId="5" fillId="37" borderId="13" xfId="0" applyNumberFormat="1" applyFont="1" applyFill="1" applyBorder="1" applyAlignment="1" applyProtection="1">
      <alignment horizontal="center" vertical="center" wrapText="1"/>
      <protection/>
    </xf>
    <xf numFmtId="4" fontId="5" fillId="37" borderId="21" xfId="0" applyNumberFormat="1" applyFont="1" applyFill="1" applyBorder="1" applyAlignment="1" applyProtection="1">
      <alignment horizontal="center" vertical="center" wrapText="1"/>
      <protection/>
    </xf>
    <xf numFmtId="4" fontId="5" fillId="37" borderId="0" xfId="0" applyNumberFormat="1" applyFont="1" applyFill="1" applyBorder="1" applyAlignment="1" applyProtection="1">
      <alignment horizontal="center" vertical="center" wrapText="1"/>
      <protection/>
    </xf>
    <xf numFmtId="4" fontId="5" fillId="37" borderId="22" xfId="0" applyNumberFormat="1" applyFont="1" applyFill="1" applyBorder="1" applyAlignment="1" applyProtection="1">
      <alignment horizontal="center" vertical="center" wrapText="1"/>
      <protection/>
    </xf>
    <xf numFmtId="4" fontId="5" fillId="37" borderId="23" xfId="0" applyNumberFormat="1" applyFont="1" applyFill="1" applyBorder="1" applyAlignment="1" applyProtection="1">
      <alignment horizontal="center" vertical="center" wrapText="1"/>
      <protection/>
    </xf>
    <xf numFmtId="4" fontId="5" fillId="37" borderId="11" xfId="0" applyNumberFormat="1" applyFont="1" applyFill="1" applyBorder="1" applyAlignment="1" applyProtection="1">
      <alignment horizontal="center" vertical="center" wrapText="1"/>
      <protection/>
    </xf>
    <xf numFmtId="4" fontId="5" fillId="37" borderId="24" xfId="0" applyNumberFormat="1" applyFont="1" applyFill="1" applyBorder="1" applyAlignment="1" applyProtection="1">
      <alignment horizontal="center" vertical="center" wrapText="1"/>
      <protection/>
    </xf>
    <xf numFmtId="4" fontId="8" fillId="0" borderId="15" xfId="0" applyNumberFormat="1" applyFont="1" applyBorder="1" applyAlignment="1" applyProtection="1">
      <alignment horizontal="center" vertical="center" wrapText="1"/>
      <protection/>
    </xf>
    <xf numFmtId="4" fontId="8" fillId="0" borderId="18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4" fontId="8" fillId="0" borderId="23" xfId="0" applyNumberFormat="1" applyFont="1" applyBorder="1" applyAlignment="1" applyProtection="1">
      <alignment horizontal="center" vertical="center" wrapText="1"/>
      <protection/>
    </xf>
    <xf numFmtId="4" fontId="8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8" fillId="38" borderId="12" xfId="0" applyFont="1" applyFill="1" applyBorder="1" applyAlignment="1" applyProtection="1">
      <alignment horizontal="center" vertical="center" wrapText="1"/>
      <protection/>
    </xf>
    <xf numFmtId="0" fontId="8" fillId="38" borderId="16" xfId="0" applyFont="1" applyFill="1" applyBorder="1" applyAlignment="1" applyProtection="1">
      <alignment horizontal="center" vertical="center" wrapText="1"/>
      <protection/>
    </xf>
    <xf numFmtId="0" fontId="10" fillId="34" borderId="18" xfId="0" applyNumberFormat="1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 wrapText="1"/>
      <protection/>
    </xf>
    <xf numFmtId="0" fontId="10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34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4" fontId="8" fillId="39" borderId="12" xfId="0" applyNumberFormat="1" applyFont="1" applyFill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" fontId="8" fillId="34" borderId="23" xfId="0" applyNumberFormat="1" applyFont="1" applyFill="1" applyBorder="1" applyAlignment="1" applyProtection="1">
      <alignment horizontal="center" vertical="center" wrapText="1"/>
      <protection/>
    </xf>
    <xf numFmtId="4" fontId="8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34" borderId="15" xfId="0" applyNumberFormat="1" applyFont="1" applyFill="1" applyBorder="1" applyAlignment="1" applyProtection="1">
      <alignment horizontal="center" vertical="center" wrapText="1"/>
      <protection/>
    </xf>
    <xf numFmtId="4" fontId="8" fillId="39" borderId="19" xfId="0" applyNumberFormat="1" applyFont="1" applyFill="1" applyBorder="1" applyAlignment="1" applyProtection="1">
      <alignment horizontal="center" vertical="center" wrapText="1"/>
      <protection/>
    </xf>
    <xf numFmtId="4" fontId="8" fillId="39" borderId="20" xfId="0" applyNumberFormat="1" applyFont="1" applyFill="1" applyBorder="1" applyAlignment="1" applyProtection="1">
      <alignment horizontal="center" vertical="center" wrapText="1"/>
      <protection/>
    </xf>
    <xf numFmtId="4" fontId="8" fillId="39" borderId="13" xfId="0" applyNumberFormat="1" applyFont="1" applyFill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center" vertical="center" wrapText="1"/>
      <protection/>
    </xf>
    <xf numFmtId="0" fontId="10" fillId="37" borderId="18" xfId="0" applyNumberFormat="1" applyFont="1" applyFill="1" applyBorder="1" applyAlignment="1" applyProtection="1">
      <alignment horizontal="center" vertical="center" wrapText="1"/>
      <protection/>
    </xf>
    <xf numFmtId="0" fontId="10" fillId="37" borderId="12" xfId="0" applyNumberFormat="1" applyFont="1" applyFill="1" applyBorder="1" applyAlignment="1" applyProtection="1">
      <alignment horizontal="center" vertical="center" wrapText="1"/>
      <protection/>
    </xf>
    <xf numFmtId="0" fontId="10" fillId="37" borderId="16" xfId="0" applyNumberFormat="1" applyFont="1" applyFill="1" applyBorder="1" applyAlignment="1" applyProtection="1">
      <alignment horizontal="center" vertical="center" wrapText="1"/>
      <protection/>
    </xf>
    <xf numFmtId="4" fontId="8" fillId="0" borderId="19" xfId="0" applyNumberFormat="1" applyFont="1" applyBorder="1" applyAlignment="1" applyProtection="1">
      <alignment horizontal="center" vertical="center" wrapText="1"/>
      <protection/>
    </xf>
    <xf numFmtId="4" fontId="8" fillId="0" borderId="20" xfId="0" applyNumberFormat="1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6" fillId="37" borderId="19" xfId="0" applyFont="1" applyFill="1" applyBorder="1" applyAlignment="1" applyProtection="1">
      <alignment horizontal="center" vertical="center" wrapText="1"/>
      <protection/>
    </xf>
    <xf numFmtId="0" fontId="6" fillId="37" borderId="13" xfId="0" applyFont="1" applyFill="1" applyBorder="1" applyAlignment="1" applyProtection="1">
      <alignment horizontal="center" vertical="center" wrapText="1"/>
      <protection/>
    </xf>
    <xf numFmtId="0" fontId="6" fillId="37" borderId="21" xfId="0" applyFont="1" applyFill="1" applyBorder="1" applyAlignment="1" applyProtection="1">
      <alignment horizontal="center" vertical="center" wrapText="1"/>
      <protection/>
    </xf>
    <xf numFmtId="0" fontId="6" fillId="37" borderId="22" xfId="0" applyFont="1" applyFill="1" applyBorder="1" applyAlignment="1" applyProtection="1">
      <alignment horizontal="center" vertical="center" wrapText="1"/>
      <protection/>
    </xf>
    <xf numFmtId="0" fontId="6" fillId="37" borderId="23" xfId="0" applyFont="1" applyFill="1" applyBorder="1" applyAlignment="1" applyProtection="1">
      <alignment horizontal="center" vertical="center" wrapText="1"/>
      <protection/>
    </xf>
    <xf numFmtId="0" fontId="6" fillId="37" borderId="2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4" fontId="8" fillId="0" borderId="13" xfId="0" applyNumberFormat="1" applyFont="1" applyBorder="1" applyAlignment="1" applyProtection="1">
      <alignment horizontal="center" vertical="center" wrapText="1"/>
      <protection/>
    </xf>
    <xf numFmtId="4" fontId="8" fillId="37" borderId="19" xfId="0" applyNumberFormat="1" applyFont="1" applyFill="1" applyBorder="1" applyAlignment="1" applyProtection="1">
      <alignment horizontal="center" vertical="center" wrapText="1"/>
      <protection/>
    </xf>
    <xf numFmtId="4" fontId="8" fillId="37" borderId="13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2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7" borderId="2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675"/>
  <sheetViews>
    <sheetView tabSelected="1" zoomScalePageLayoutView="0" workbookViewId="0" topLeftCell="A1">
      <pane xSplit="3" ySplit="9" topLeftCell="D9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" sqref="F4:H6"/>
    </sheetView>
  </sheetViews>
  <sheetFormatPr defaultColWidth="8.796875" defaultRowHeight="15"/>
  <cols>
    <col min="1" max="1" width="5.09765625" style="6" customWidth="1"/>
    <col min="2" max="2" width="4.69921875" style="6" hidden="1" customWidth="1"/>
    <col min="3" max="3" width="16.59765625" style="6" customWidth="1"/>
    <col min="4" max="4" width="11" style="6" customWidth="1"/>
    <col min="5" max="5" width="10.69921875" style="6" customWidth="1"/>
    <col min="6" max="6" width="13.09765625" style="6" customWidth="1"/>
    <col min="7" max="7" width="12.3984375" style="6" customWidth="1"/>
    <col min="8" max="8" width="9.19921875" style="6" customWidth="1"/>
    <col min="9" max="9" width="12.19921875" style="6" customWidth="1"/>
    <col min="10" max="10" width="11.8984375" style="6" customWidth="1"/>
    <col min="11" max="11" width="8.5" style="6" customWidth="1"/>
    <col min="12" max="12" width="13.59765625" style="6" customWidth="1"/>
    <col min="13" max="13" width="13" style="6" customWidth="1"/>
    <col min="14" max="14" width="8.59765625" style="6" customWidth="1"/>
    <col min="15" max="15" width="12.59765625" style="6" customWidth="1"/>
    <col min="16" max="16" width="13" style="6" customWidth="1"/>
    <col min="17" max="17" width="9.5" style="6" customWidth="1"/>
    <col min="18" max="18" width="12.69921875" style="6" customWidth="1"/>
    <col min="19" max="19" width="13.59765625" style="6" customWidth="1"/>
    <col min="20" max="20" width="8.09765625" style="6" customWidth="1"/>
    <col min="21" max="21" width="13.3984375" style="6" customWidth="1"/>
    <col min="22" max="22" width="13" style="6" customWidth="1"/>
    <col min="23" max="23" width="9.09765625" style="6" customWidth="1"/>
    <col min="24" max="24" width="11.5" style="6" customWidth="1"/>
    <col min="25" max="25" width="10.19921875" style="6" customWidth="1"/>
    <col min="26" max="26" width="8.5" style="6" customWidth="1"/>
    <col min="27" max="27" width="11.3984375" style="6" customWidth="1"/>
    <col min="28" max="28" width="9.59765625" style="6" customWidth="1"/>
    <col min="29" max="29" width="7.59765625" style="6" customWidth="1"/>
    <col min="30" max="30" width="9.3984375" style="6" customWidth="1"/>
    <col min="31" max="31" width="10.19921875" style="6" customWidth="1"/>
    <col min="32" max="32" width="12" style="6" customWidth="1"/>
    <col min="33" max="33" width="13" style="6" customWidth="1"/>
    <col min="34" max="34" width="13.09765625" style="6" customWidth="1"/>
    <col min="35" max="35" width="15.3984375" style="6" customWidth="1"/>
    <col min="36" max="36" width="10.5" style="6" customWidth="1"/>
    <col min="37" max="37" width="11" style="6" customWidth="1"/>
    <col min="38" max="38" width="10.09765625" style="6" customWidth="1"/>
    <col min="39" max="39" width="10" style="6" customWidth="1"/>
    <col min="40" max="40" width="8.5" style="6" customWidth="1"/>
    <col min="41" max="41" width="9.19921875" style="6" customWidth="1"/>
    <col min="42" max="42" width="12.59765625" style="6" customWidth="1"/>
    <col min="43" max="43" width="12.09765625" style="6" customWidth="1"/>
    <col min="44" max="44" width="8.8984375" style="6" customWidth="1"/>
    <col min="45" max="45" width="11.09765625" style="6" customWidth="1"/>
    <col min="46" max="46" width="10.69921875" style="6" customWidth="1"/>
    <col min="47" max="47" width="9.19921875" style="6" customWidth="1"/>
    <col min="48" max="48" width="10.59765625" style="6" customWidth="1"/>
    <col min="49" max="49" width="9.09765625" style="6" customWidth="1"/>
    <col min="50" max="50" width="13.09765625" style="6" customWidth="1"/>
    <col min="51" max="51" width="9.09765625" style="6" customWidth="1"/>
    <col min="52" max="52" width="11.19921875" style="6" customWidth="1"/>
    <col min="53" max="53" width="13.59765625" style="6" customWidth="1"/>
    <col min="54" max="54" width="12.59765625" style="6" customWidth="1"/>
    <col min="55" max="55" width="13" style="6" customWidth="1"/>
    <col min="56" max="56" width="10.69921875" style="6" customWidth="1"/>
    <col min="57" max="57" width="10.5" style="6" customWidth="1"/>
    <col min="58" max="58" width="11.19921875" style="6" customWidth="1"/>
    <col min="59" max="59" width="11.5" style="6" customWidth="1"/>
    <col min="60" max="63" width="10.3984375" style="6" customWidth="1"/>
    <col min="64" max="64" width="10.19921875" style="6" customWidth="1"/>
    <col min="65" max="65" width="10.69921875" style="6" customWidth="1"/>
    <col min="66" max="66" width="9.59765625" style="6" customWidth="1"/>
    <col min="67" max="67" width="9.5" style="6" customWidth="1"/>
    <col min="68" max="68" width="9.59765625" style="6" customWidth="1"/>
    <col min="69" max="70" width="10.8984375" style="6" customWidth="1"/>
    <col min="71" max="71" width="11.3984375" style="6" customWidth="1"/>
    <col min="72" max="72" width="8.59765625" style="6" customWidth="1"/>
    <col min="73" max="73" width="13.09765625" style="6" customWidth="1"/>
    <col min="74" max="74" width="11.09765625" style="6" customWidth="1"/>
    <col min="75" max="75" width="9.69921875" style="6" customWidth="1"/>
    <col min="76" max="76" width="10" style="6" customWidth="1"/>
    <col min="77" max="77" width="9.59765625" style="6" customWidth="1"/>
    <col min="78" max="78" width="9" style="6" customWidth="1"/>
    <col min="79" max="79" width="10.09765625" style="6" customWidth="1"/>
    <col min="80" max="80" width="9.5" style="6" customWidth="1"/>
    <col min="81" max="81" width="9.3984375" style="6" customWidth="1"/>
    <col min="82" max="82" width="12.19921875" style="6" customWidth="1"/>
    <col min="83" max="83" width="9.3984375" style="6" customWidth="1"/>
    <col min="84" max="84" width="10.69921875" style="6" customWidth="1"/>
    <col min="85" max="85" width="14" style="6" customWidth="1"/>
    <col min="86" max="86" width="11.69921875" style="6" customWidth="1"/>
    <col min="87" max="87" width="13.5" style="6" customWidth="1"/>
    <col min="88" max="88" width="10.69921875" style="6" customWidth="1"/>
    <col min="89" max="89" width="12.59765625" style="6" customWidth="1"/>
    <col min="90" max="16384" width="9" style="6" customWidth="1"/>
  </cols>
  <sheetData>
    <row r="1" spans="2:87" ht="16.5" customHeight="1">
      <c r="B1" s="2"/>
      <c r="C1" s="2"/>
      <c r="D1" s="2"/>
      <c r="E1" s="2"/>
      <c r="F1" s="114"/>
      <c r="G1" s="11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2:87" ht="16.5" customHeight="1">
      <c r="B2" s="7"/>
      <c r="C2" s="7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7"/>
      <c r="R2" s="7"/>
      <c r="S2" s="7"/>
      <c r="T2" s="7"/>
      <c r="U2" s="7"/>
      <c r="V2" s="7"/>
      <c r="W2" s="7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</row>
    <row r="3" spans="3:64" ht="18.75" customHeight="1">
      <c r="C3" s="8"/>
      <c r="F3" s="6" t="s">
        <v>144</v>
      </c>
      <c r="G3" s="28"/>
      <c r="M3" s="17"/>
      <c r="O3" s="115"/>
      <c r="P3" s="115"/>
      <c r="Q3" s="9"/>
      <c r="S3" s="10"/>
      <c r="T3" s="11"/>
      <c r="U3" s="11">
        <v>42369</v>
      </c>
      <c r="V3" s="10"/>
      <c r="W3" s="11"/>
      <c r="X3" s="11"/>
      <c r="Y3" s="11"/>
      <c r="Z3" s="11"/>
      <c r="AA3" s="11"/>
      <c r="AB3" s="11"/>
      <c r="AC3" s="11"/>
      <c r="AD3" s="11"/>
      <c r="AE3" s="11"/>
      <c r="AU3" s="6" t="s">
        <v>49</v>
      </c>
      <c r="BB3" s="6" t="s">
        <v>50</v>
      </c>
      <c r="BL3" s="6" t="s">
        <v>51</v>
      </c>
    </row>
    <row r="4" spans="2:89" s="14" customFormat="1" ht="21" customHeight="1">
      <c r="B4" s="46" t="s">
        <v>23</v>
      </c>
      <c r="C4" s="47" t="s">
        <v>22</v>
      </c>
      <c r="D4" s="57" t="s">
        <v>20</v>
      </c>
      <c r="E4" s="57" t="s">
        <v>21</v>
      </c>
      <c r="F4" s="60" t="s">
        <v>44</v>
      </c>
      <c r="G4" s="61"/>
      <c r="H4" s="62"/>
      <c r="I4" s="48" t="s">
        <v>43</v>
      </c>
      <c r="J4" s="49"/>
      <c r="K4" s="50"/>
      <c r="L4" s="95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7"/>
      <c r="BT4" s="36" t="s">
        <v>17</v>
      </c>
      <c r="BU4" s="117" t="s">
        <v>29</v>
      </c>
      <c r="BV4" s="118"/>
      <c r="BW4" s="87" t="s">
        <v>19</v>
      </c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36" t="s">
        <v>17</v>
      </c>
      <c r="CJ4" s="107" t="s">
        <v>28</v>
      </c>
      <c r="CK4" s="108"/>
    </row>
    <row r="5" spans="2:89" s="14" customFormat="1" ht="24" customHeight="1">
      <c r="B5" s="46"/>
      <c r="C5" s="47"/>
      <c r="D5" s="58"/>
      <c r="E5" s="58"/>
      <c r="F5" s="63"/>
      <c r="G5" s="64"/>
      <c r="H5" s="65"/>
      <c r="I5" s="51"/>
      <c r="J5" s="52"/>
      <c r="K5" s="53"/>
      <c r="L5" s="98" t="s">
        <v>24</v>
      </c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100"/>
      <c r="AF5" s="69" t="s">
        <v>16</v>
      </c>
      <c r="AG5" s="69"/>
      <c r="AH5" s="69"/>
      <c r="AI5" s="69"/>
      <c r="AJ5" s="69"/>
      <c r="AK5" s="69"/>
      <c r="AL5" s="69"/>
      <c r="AM5" s="69"/>
      <c r="AN5" s="74" t="s">
        <v>27</v>
      </c>
      <c r="AO5" s="75"/>
      <c r="AP5" s="104" t="s">
        <v>11</v>
      </c>
      <c r="AQ5" s="105"/>
      <c r="AR5" s="105"/>
      <c r="AS5" s="105"/>
      <c r="AT5" s="105"/>
      <c r="AU5" s="105"/>
      <c r="AV5" s="105"/>
      <c r="AW5" s="105"/>
      <c r="AX5" s="105"/>
      <c r="AY5" s="105"/>
      <c r="AZ5" s="116"/>
      <c r="BA5" s="41" t="s">
        <v>0</v>
      </c>
      <c r="BB5" s="42"/>
      <c r="BC5" s="42"/>
      <c r="BD5" s="42"/>
      <c r="BE5" s="42"/>
      <c r="BF5" s="43"/>
      <c r="BG5" s="104" t="s">
        <v>14</v>
      </c>
      <c r="BH5" s="105"/>
      <c r="BI5" s="105"/>
      <c r="BJ5" s="105"/>
      <c r="BK5" s="105"/>
      <c r="BL5" s="105"/>
      <c r="BM5" s="105"/>
      <c r="BN5" s="69" t="s">
        <v>34</v>
      </c>
      <c r="BO5" s="69"/>
      <c r="BP5" s="74" t="s">
        <v>15</v>
      </c>
      <c r="BQ5" s="86"/>
      <c r="BR5" s="74" t="s">
        <v>25</v>
      </c>
      <c r="BS5" s="86"/>
      <c r="BT5" s="37"/>
      <c r="BU5" s="119"/>
      <c r="BV5" s="120"/>
      <c r="BW5" s="88"/>
      <c r="BX5" s="89"/>
      <c r="BY5" s="89"/>
      <c r="BZ5" s="89"/>
      <c r="CA5" s="74" t="s">
        <v>18</v>
      </c>
      <c r="CB5" s="86"/>
      <c r="CC5" s="90"/>
      <c r="CD5" s="91"/>
      <c r="CE5" s="91"/>
      <c r="CF5" s="91"/>
      <c r="CG5" s="91"/>
      <c r="CH5" s="91"/>
      <c r="CI5" s="37"/>
      <c r="CJ5" s="109"/>
      <c r="CK5" s="110"/>
    </row>
    <row r="6" spans="2:89" s="14" customFormat="1" ht="106.5" customHeight="1">
      <c r="B6" s="46"/>
      <c r="C6" s="47"/>
      <c r="D6" s="58"/>
      <c r="E6" s="58"/>
      <c r="F6" s="66"/>
      <c r="G6" s="67"/>
      <c r="H6" s="68"/>
      <c r="I6" s="54"/>
      <c r="J6" s="55"/>
      <c r="K6" s="56"/>
      <c r="L6" s="101" t="s">
        <v>30</v>
      </c>
      <c r="M6" s="102"/>
      <c r="N6" s="103"/>
      <c r="O6" s="81" t="s">
        <v>1</v>
      </c>
      <c r="P6" s="82"/>
      <c r="Q6" s="83"/>
      <c r="R6" s="81" t="s">
        <v>2</v>
      </c>
      <c r="S6" s="82"/>
      <c r="T6" s="83"/>
      <c r="U6" s="81" t="s">
        <v>3</v>
      </c>
      <c r="V6" s="82"/>
      <c r="W6" s="83"/>
      <c r="X6" s="81" t="s">
        <v>31</v>
      </c>
      <c r="Y6" s="82"/>
      <c r="Z6" s="83"/>
      <c r="AA6" s="81" t="s">
        <v>4</v>
      </c>
      <c r="AB6" s="82"/>
      <c r="AC6" s="83"/>
      <c r="AD6" s="94" t="s">
        <v>5</v>
      </c>
      <c r="AE6" s="94"/>
      <c r="AF6" s="84" t="s">
        <v>26</v>
      </c>
      <c r="AG6" s="44"/>
      <c r="AH6" s="84" t="s">
        <v>12</v>
      </c>
      <c r="AI6" s="44"/>
      <c r="AJ6" s="70" t="s">
        <v>6</v>
      </c>
      <c r="AK6" s="71"/>
      <c r="AL6" s="72" t="s">
        <v>7</v>
      </c>
      <c r="AM6" s="73"/>
      <c r="AN6" s="76"/>
      <c r="AO6" s="77"/>
      <c r="AP6" s="78" t="s">
        <v>32</v>
      </c>
      <c r="AQ6" s="79"/>
      <c r="AR6" s="80"/>
      <c r="AS6" s="85" t="s">
        <v>13</v>
      </c>
      <c r="AT6" s="85"/>
      <c r="AU6" s="85" t="s">
        <v>8</v>
      </c>
      <c r="AV6" s="85"/>
      <c r="AW6" s="85" t="s">
        <v>9</v>
      </c>
      <c r="AX6" s="85"/>
      <c r="AY6" s="85" t="s">
        <v>10</v>
      </c>
      <c r="AZ6" s="85"/>
      <c r="BA6" s="85" t="s">
        <v>45</v>
      </c>
      <c r="BB6" s="85"/>
      <c r="BC6" s="41" t="s">
        <v>35</v>
      </c>
      <c r="BD6" s="42"/>
      <c r="BE6" s="85" t="s">
        <v>33</v>
      </c>
      <c r="BF6" s="85"/>
      <c r="BG6" s="41" t="s">
        <v>36</v>
      </c>
      <c r="BH6" s="42"/>
      <c r="BI6" s="19"/>
      <c r="BJ6" s="19"/>
      <c r="BK6" s="19"/>
      <c r="BL6" s="41" t="s">
        <v>37</v>
      </c>
      <c r="BM6" s="42"/>
      <c r="BN6" s="69"/>
      <c r="BO6" s="69"/>
      <c r="BP6" s="76"/>
      <c r="BQ6" s="106"/>
      <c r="BR6" s="76"/>
      <c r="BS6" s="106"/>
      <c r="BT6" s="37"/>
      <c r="BU6" s="121"/>
      <c r="BV6" s="122"/>
      <c r="BW6" s="74" t="s">
        <v>38</v>
      </c>
      <c r="BX6" s="86"/>
      <c r="BY6" s="74" t="s">
        <v>39</v>
      </c>
      <c r="BZ6" s="86"/>
      <c r="CA6" s="76"/>
      <c r="CB6" s="106"/>
      <c r="CC6" s="74" t="s">
        <v>40</v>
      </c>
      <c r="CD6" s="86"/>
      <c r="CE6" s="74" t="s">
        <v>41</v>
      </c>
      <c r="CF6" s="86"/>
      <c r="CG6" s="92" t="s">
        <v>42</v>
      </c>
      <c r="CH6" s="93"/>
      <c r="CI6" s="37"/>
      <c r="CJ6" s="111"/>
      <c r="CK6" s="112"/>
    </row>
    <row r="7" spans="2:89" s="14" customFormat="1" ht="15.75" customHeight="1">
      <c r="B7" s="46"/>
      <c r="C7" s="47"/>
      <c r="D7" s="58"/>
      <c r="E7" s="58"/>
      <c r="F7" s="39" t="s">
        <v>46</v>
      </c>
      <c r="G7" s="44"/>
      <c r="H7" s="45"/>
      <c r="I7" s="39" t="s">
        <v>46</v>
      </c>
      <c r="J7" s="44"/>
      <c r="K7" s="45"/>
      <c r="L7" s="39" t="s">
        <v>46</v>
      </c>
      <c r="M7" s="44"/>
      <c r="N7" s="45"/>
      <c r="O7" s="39" t="s">
        <v>46</v>
      </c>
      <c r="P7" s="44"/>
      <c r="Q7" s="45"/>
      <c r="R7" s="39" t="s">
        <v>46</v>
      </c>
      <c r="S7" s="44"/>
      <c r="T7" s="45"/>
      <c r="U7" s="39" t="s">
        <v>46</v>
      </c>
      <c r="V7" s="44"/>
      <c r="W7" s="45"/>
      <c r="X7" s="39" t="s">
        <v>46</v>
      </c>
      <c r="Y7" s="44"/>
      <c r="Z7" s="45"/>
      <c r="AA7" s="39" t="s">
        <v>46</v>
      </c>
      <c r="AB7" s="44"/>
      <c r="AC7" s="45"/>
      <c r="AD7" s="39" t="s">
        <v>46</v>
      </c>
      <c r="AE7" s="27"/>
      <c r="AF7" s="39" t="s">
        <v>46</v>
      </c>
      <c r="AG7" s="27"/>
      <c r="AH7" s="39" t="s">
        <v>46</v>
      </c>
      <c r="AI7" s="27"/>
      <c r="AJ7" s="39" t="s">
        <v>46</v>
      </c>
      <c r="AK7" s="26"/>
      <c r="AL7" s="39" t="s">
        <v>46</v>
      </c>
      <c r="AM7" s="27"/>
      <c r="AN7" s="39" t="s">
        <v>46</v>
      </c>
      <c r="AO7" s="27"/>
      <c r="AP7" s="39" t="s">
        <v>46</v>
      </c>
      <c r="AQ7" s="44"/>
      <c r="AR7" s="45"/>
      <c r="AS7" s="39" t="s">
        <v>46</v>
      </c>
      <c r="AT7" s="25"/>
      <c r="AU7" s="39" t="s">
        <v>46</v>
      </c>
      <c r="AV7" s="25"/>
      <c r="AW7" s="39" t="s">
        <v>46</v>
      </c>
      <c r="AX7" s="25"/>
      <c r="AY7" s="39" t="s">
        <v>46</v>
      </c>
      <c r="AZ7" s="25"/>
      <c r="BA7" s="39" t="s">
        <v>46</v>
      </c>
      <c r="BB7" s="25"/>
      <c r="BC7" s="39" t="s">
        <v>46</v>
      </c>
      <c r="BD7" s="25"/>
      <c r="BE7" s="39" t="s">
        <v>46</v>
      </c>
      <c r="BF7" s="25"/>
      <c r="BG7" s="39" t="s">
        <v>46</v>
      </c>
      <c r="BH7" s="25"/>
      <c r="BI7" s="20"/>
      <c r="BJ7" s="20"/>
      <c r="BK7" s="20"/>
      <c r="BL7" s="39" t="s">
        <v>46</v>
      </c>
      <c r="BM7" s="25"/>
      <c r="BN7" s="39" t="s">
        <v>46</v>
      </c>
      <c r="BO7" s="25"/>
      <c r="BP7" s="39" t="s">
        <v>46</v>
      </c>
      <c r="BQ7" s="25"/>
      <c r="BR7" s="39" t="s">
        <v>46</v>
      </c>
      <c r="BS7" s="25"/>
      <c r="BT7" s="37"/>
      <c r="BU7" s="39" t="s">
        <v>46</v>
      </c>
      <c r="BV7" s="25"/>
      <c r="BW7" s="39" t="s">
        <v>46</v>
      </c>
      <c r="BX7" s="25"/>
      <c r="BY7" s="39" t="s">
        <v>46</v>
      </c>
      <c r="BZ7" s="25"/>
      <c r="CA7" s="39" t="s">
        <v>46</v>
      </c>
      <c r="CB7" s="25"/>
      <c r="CC7" s="39" t="s">
        <v>46</v>
      </c>
      <c r="CD7" s="25"/>
      <c r="CE7" s="39" t="s">
        <v>46</v>
      </c>
      <c r="CF7" s="25"/>
      <c r="CG7" s="39" t="s">
        <v>46</v>
      </c>
      <c r="CH7" s="25"/>
      <c r="CI7" s="37"/>
      <c r="CJ7" s="39" t="s">
        <v>46</v>
      </c>
      <c r="CK7" s="25"/>
    </row>
    <row r="8" spans="2:89" s="14" customFormat="1" ht="27.75" customHeight="1">
      <c r="B8" s="46"/>
      <c r="C8" s="47"/>
      <c r="D8" s="59"/>
      <c r="E8" s="59"/>
      <c r="F8" s="40"/>
      <c r="G8" s="1" t="s">
        <v>47</v>
      </c>
      <c r="H8" s="1" t="s">
        <v>48</v>
      </c>
      <c r="I8" s="40"/>
      <c r="J8" s="1" t="s">
        <v>47</v>
      </c>
      <c r="K8" s="1" t="s">
        <v>48</v>
      </c>
      <c r="L8" s="40"/>
      <c r="M8" s="1" t="s">
        <v>47</v>
      </c>
      <c r="N8" s="1" t="s">
        <v>48</v>
      </c>
      <c r="O8" s="40"/>
      <c r="P8" s="1" t="s">
        <v>47</v>
      </c>
      <c r="Q8" s="1" t="s">
        <v>48</v>
      </c>
      <c r="R8" s="40"/>
      <c r="S8" s="1" t="s">
        <v>47</v>
      </c>
      <c r="T8" s="1" t="s">
        <v>48</v>
      </c>
      <c r="U8" s="40"/>
      <c r="V8" s="1" t="s">
        <v>47</v>
      </c>
      <c r="W8" s="1" t="s">
        <v>48</v>
      </c>
      <c r="X8" s="40"/>
      <c r="Y8" s="1" t="s">
        <v>47</v>
      </c>
      <c r="Z8" s="1" t="s">
        <v>48</v>
      </c>
      <c r="AA8" s="40"/>
      <c r="AB8" s="1" t="s">
        <v>47</v>
      </c>
      <c r="AC8" s="1" t="s">
        <v>48</v>
      </c>
      <c r="AD8" s="40"/>
      <c r="AE8" s="1" t="s">
        <v>47</v>
      </c>
      <c r="AF8" s="40"/>
      <c r="AG8" s="1" t="s">
        <v>47</v>
      </c>
      <c r="AH8" s="40"/>
      <c r="AI8" s="1" t="s">
        <v>47</v>
      </c>
      <c r="AJ8" s="40"/>
      <c r="AK8" s="1" t="s">
        <v>47</v>
      </c>
      <c r="AL8" s="40"/>
      <c r="AM8" s="1" t="s">
        <v>47</v>
      </c>
      <c r="AN8" s="40"/>
      <c r="AO8" s="1" t="s">
        <v>47</v>
      </c>
      <c r="AP8" s="40"/>
      <c r="AQ8" s="1" t="s">
        <v>47</v>
      </c>
      <c r="AR8" s="1" t="s">
        <v>48</v>
      </c>
      <c r="AS8" s="40"/>
      <c r="AT8" s="1" t="s">
        <v>47</v>
      </c>
      <c r="AU8" s="40"/>
      <c r="AV8" s="1" t="s">
        <v>47</v>
      </c>
      <c r="AW8" s="40"/>
      <c r="AX8" s="1" t="s">
        <v>47</v>
      </c>
      <c r="AY8" s="40"/>
      <c r="AZ8" s="1" t="s">
        <v>47</v>
      </c>
      <c r="BA8" s="40"/>
      <c r="BB8" s="1" t="s">
        <v>47</v>
      </c>
      <c r="BC8" s="40"/>
      <c r="BD8" s="1" t="s">
        <v>47</v>
      </c>
      <c r="BE8" s="40"/>
      <c r="BF8" s="1" t="s">
        <v>47</v>
      </c>
      <c r="BG8" s="40"/>
      <c r="BH8" s="1" t="s">
        <v>47</v>
      </c>
      <c r="BI8" s="21"/>
      <c r="BJ8" s="21"/>
      <c r="BK8" s="21"/>
      <c r="BL8" s="40"/>
      <c r="BM8" s="1" t="s">
        <v>47</v>
      </c>
      <c r="BN8" s="40"/>
      <c r="BO8" s="1" t="s">
        <v>47</v>
      </c>
      <c r="BP8" s="40"/>
      <c r="BQ8" s="1" t="s">
        <v>47</v>
      </c>
      <c r="BR8" s="40"/>
      <c r="BS8" s="1" t="s">
        <v>47</v>
      </c>
      <c r="BT8" s="38"/>
      <c r="BU8" s="40"/>
      <c r="BV8" s="1" t="s">
        <v>47</v>
      </c>
      <c r="BW8" s="40"/>
      <c r="BX8" s="1" t="s">
        <v>47</v>
      </c>
      <c r="BY8" s="40"/>
      <c r="BZ8" s="1" t="s">
        <v>47</v>
      </c>
      <c r="CA8" s="40"/>
      <c r="CB8" s="1" t="s">
        <v>47</v>
      </c>
      <c r="CC8" s="40"/>
      <c r="CD8" s="1" t="s">
        <v>47</v>
      </c>
      <c r="CE8" s="40"/>
      <c r="CF8" s="1" t="s">
        <v>47</v>
      </c>
      <c r="CG8" s="40"/>
      <c r="CH8" s="1" t="s">
        <v>47</v>
      </c>
      <c r="CI8" s="38"/>
      <c r="CJ8" s="40"/>
      <c r="CK8" s="1" t="s">
        <v>47</v>
      </c>
    </row>
    <row r="9" spans="2:89" s="14" customFormat="1" ht="14.25" customHeight="1">
      <c r="B9" s="15"/>
      <c r="C9" s="16">
        <v>1</v>
      </c>
      <c r="D9" s="16">
        <v>2</v>
      </c>
      <c r="E9" s="16">
        <v>3</v>
      </c>
      <c r="F9" s="16">
        <v>4</v>
      </c>
      <c r="G9" s="16">
        <v>6</v>
      </c>
      <c r="H9" s="16">
        <v>7</v>
      </c>
      <c r="I9" s="16">
        <v>12</v>
      </c>
      <c r="J9" s="16">
        <v>14</v>
      </c>
      <c r="K9" s="16">
        <v>15</v>
      </c>
      <c r="L9" s="16">
        <v>16</v>
      </c>
      <c r="M9" s="16">
        <v>18</v>
      </c>
      <c r="N9" s="16">
        <v>19</v>
      </c>
      <c r="O9" s="16">
        <v>20</v>
      </c>
      <c r="P9" s="16">
        <v>22</v>
      </c>
      <c r="Q9" s="16">
        <v>23</v>
      </c>
      <c r="R9" s="16">
        <v>24</v>
      </c>
      <c r="S9" s="16">
        <v>26</v>
      </c>
      <c r="T9" s="16">
        <v>27</v>
      </c>
      <c r="U9" s="16">
        <v>28</v>
      </c>
      <c r="V9" s="16">
        <v>30</v>
      </c>
      <c r="W9" s="16">
        <v>31</v>
      </c>
      <c r="X9" s="16">
        <v>32</v>
      </c>
      <c r="Y9" s="16">
        <v>34</v>
      </c>
      <c r="Z9" s="16">
        <v>35</v>
      </c>
      <c r="AA9" s="16">
        <v>36</v>
      </c>
      <c r="AB9" s="16">
        <v>38</v>
      </c>
      <c r="AC9" s="16">
        <v>39</v>
      </c>
      <c r="AD9" s="16">
        <v>40</v>
      </c>
      <c r="AE9" s="16">
        <v>42</v>
      </c>
      <c r="AF9" s="16">
        <v>43</v>
      </c>
      <c r="AG9" s="16">
        <v>45</v>
      </c>
      <c r="AH9" s="16">
        <v>46</v>
      </c>
      <c r="AI9" s="16">
        <v>48</v>
      </c>
      <c r="AJ9" s="16">
        <v>49</v>
      </c>
      <c r="AK9" s="16">
        <v>51</v>
      </c>
      <c r="AL9" s="16">
        <v>52</v>
      </c>
      <c r="AM9" s="16">
        <v>54</v>
      </c>
      <c r="AN9" s="16">
        <v>55</v>
      </c>
      <c r="AO9" s="16">
        <v>57</v>
      </c>
      <c r="AP9" s="16">
        <v>58</v>
      </c>
      <c r="AQ9" s="16">
        <v>60</v>
      </c>
      <c r="AR9" s="16">
        <v>61</v>
      </c>
      <c r="AS9" s="16">
        <v>62</v>
      </c>
      <c r="AT9" s="16">
        <v>64</v>
      </c>
      <c r="AU9" s="16">
        <v>65</v>
      </c>
      <c r="AV9" s="16">
        <v>67</v>
      </c>
      <c r="AW9" s="16">
        <v>68</v>
      </c>
      <c r="AX9" s="16">
        <v>70</v>
      </c>
      <c r="AY9" s="16">
        <v>71</v>
      </c>
      <c r="AZ9" s="16">
        <v>73</v>
      </c>
      <c r="BA9" s="16">
        <v>74</v>
      </c>
      <c r="BB9" s="16">
        <v>76</v>
      </c>
      <c r="BC9" s="16">
        <v>77</v>
      </c>
      <c r="BD9" s="16">
        <v>79</v>
      </c>
      <c r="BE9" s="16">
        <v>80</v>
      </c>
      <c r="BF9" s="16">
        <v>82</v>
      </c>
      <c r="BG9" s="16">
        <v>83</v>
      </c>
      <c r="BH9" s="16">
        <v>85</v>
      </c>
      <c r="BI9" s="16">
        <v>86</v>
      </c>
      <c r="BJ9" s="16">
        <v>87</v>
      </c>
      <c r="BK9" s="16">
        <v>88</v>
      </c>
      <c r="BL9" s="16">
        <v>89</v>
      </c>
      <c r="BM9" s="16">
        <v>91</v>
      </c>
      <c r="BN9" s="16">
        <v>92</v>
      </c>
      <c r="BO9" s="16">
        <v>94</v>
      </c>
      <c r="BP9" s="16">
        <v>95</v>
      </c>
      <c r="BQ9" s="16">
        <v>97</v>
      </c>
      <c r="BR9" s="16">
        <v>98</v>
      </c>
      <c r="BS9" s="16">
        <v>100</v>
      </c>
      <c r="BT9" s="16">
        <v>101</v>
      </c>
      <c r="BU9" s="16">
        <v>102</v>
      </c>
      <c r="BV9" s="16">
        <v>104</v>
      </c>
      <c r="BW9" s="16">
        <v>105</v>
      </c>
      <c r="BX9" s="16">
        <v>107</v>
      </c>
      <c r="BY9" s="16">
        <v>108</v>
      </c>
      <c r="BZ9" s="16">
        <v>110</v>
      </c>
      <c r="CA9" s="16">
        <v>111</v>
      </c>
      <c r="CB9" s="16">
        <v>113</v>
      </c>
      <c r="CC9" s="16">
        <v>114</v>
      </c>
      <c r="CD9" s="16">
        <v>116</v>
      </c>
      <c r="CE9" s="16">
        <v>117</v>
      </c>
      <c r="CF9" s="16">
        <v>119</v>
      </c>
      <c r="CG9" s="16">
        <v>120</v>
      </c>
      <c r="CH9" s="16">
        <v>122</v>
      </c>
      <c r="CI9" s="16">
        <v>123</v>
      </c>
      <c r="CJ9" s="16">
        <v>124</v>
      </c>
      <c r="CK9" s="16">
        <v>126</v>
      </c>
    </row>
    <row r="10" spans="1:89" s="12" customFormat="1" ht="21" customHeight="1">
      <c r="A10" s="29">
        <v>1</v>
      </c>
      <c r="B10" s="23">
        <v>5</v>
      </c>
      <c r="C10" s="31" t="s">
        <v>52</v>
      </c>
      <c r="D10" s="24">
        <v>259.6842</v>
      </c>
      <c r="E10" s="24">
        <v>4730.2603</v>
      </c>
      <c r="F10" s="24">
        <f aca="true" t="shared" si="0" ref="F10:F73">BU10+CJ10-CG10</f>
        <v>315585.2</v>
      </c>
      <c r="G10" s="24">
        <f aca="true" t="shared" si="1" ref="G10:G73">BV10+CK10-CH10</f>
        <v>317683.96690000006</v>
      </c>
      <c r="H10" s="24">
        <f>G10/F10*100</f>
        <v>100.665039710354</v>
      </c>
      <c r="I10" s="24">
        <f aca="true" t="shared" si="2" ref="I10:I73">O10+R10+U10+X10+AA10+AD10+AN10+AS10+AU10+AW10+AY10+BA10+BE10+BG10+BL10+BN10+BR10</f>
        <v>57638.4</v>
      </c>
      <c r="J10" s="24">
        <f aca="true" t="shared" si="3" ref="J10:J73">P10+S10+V10+Y10+AB10+AE10+AO10+AT10+AV10+AX10+AZ10+BB10+BF10+BH10+BM10+BO10+BS10</f>
        <v>59951.8669</v>
      </c>
      <c r="K10" s="24">
        <f>J10/I10*100</f>
        <v>104.01375975044415</v>
      </c>
      <c r="L10" s="24">
        <f aca="true" t="shared" si="4" ref="L10:L41">O10+U10</f>
        <v>33610.9</v>
      </c>
      <c r="M10" s="24">
        <f aca="true" t="shared" si="5" ref="M10:M41">P10+V10</f>
        <v>36975.5395</v>
      </c>
      <c r="N10" s="24">
        <f>M10/L10*100</f>
        <v>110.01056056219855</v>
      </c>
      <c r="O10" s="24">
        <v>5610.9</v>
      </c>
      <c r="P10" s="24">
        <v>5927.3362</v>
      </c>
      <c r="Q10" s="24">
        <f>P10/O10*100</f>
        <v>105.63966921527741</v>
      </c>
      <c r="R10" s="24">
        <v>6350</v>
      </c>
      <c r="S10" s="24">
        <v>4976.3974</v>
      </c>
      <c r="T10" s="24">
        <f>S10/R10*100</f>
        <v>78.36846299212598</v>
      </c>
      <c r="U10" s="24">
        <v>28000</v>
      </c>
      <c r="V10" s="24">
        <v>31048.2033</v>
      </c>
      <c r="W10" s="24">
        <f>V10/U10*100</f>
        <v>110.88644035714286</v>
      </c>
      <c r="X10" s="24">
        <v>3244</v>
      </c>
      <c r="Y10" s="24">
        <v>3439.872</v>
      </c>
      <c r="Z10" s="24">
        <f>Y10/X10*100</f>
        <v>106.03797780517878</v>
      </c>
      <c r="AA10" s="24">
        <v>4000</v>
      </c>
      <c r="AB10" s="24">
        <v>3684.9</v>
      </c>
      <c r="AC10" s="24">
        <f>AB10/AA10*100</f>
        <v>92.1225</v>
      </c>
      <c r="AD10" s="24">
        <v>0</v>
      </c>
      <c r="AE10" s="24">
        <v>0</v>
      </c>
      <c r="AF10" s="24">
        <v>0</v>
      </c>
      <c r="AG10" s="24">
        <v>0</v>
      </c>
      <c r="AH10" s="24">
        <v>245106.3</v>
      </c>
      <c r="AI10" s="24">
        <v>244891.6</v>
      </c>
      <c r="AJ10" s="24">
        <v>9335.8</v>
      </c>
      <c r="AK10" s="24">
        <v>9335.8</v>
      </c>
      <c r="AL10" s="24">
        <v>0</v>
      </c>
      <c r="AM10" s="24">
        <v>0</v>
      </c>
      <c r="AN10" s="24">
        <v>0</v>
      </c>
      <c r="AO10" s="24">
        <v>0</v>
      </c>
      <c r="AP10" s="24">
        <f aca="true" t="shared" si="6" ref="AP10:AP41">AS10+AU10+AW10+AY10</f>
        <v>7313.5</v>
      </c>
      <c r="AQ10" s="24">
        <f aca="true" t="shared" si="7" ref="AQ10:AQ41">AT10+AV10+AX10+AZ10</f>
        <v>7735.715</v>
      </c>
      <c r="AR10" s="24">
        <f>AQ10/AP10*100</f>
        <v>105.77309085936966</v>
      </c>
      <c r="AS10" s="24">
        <v>3513.5</v>
      </c>
      <c r="AT10" s="24">
        <v>3705.792</v>
      </c>
      <c r="AU10" s="24">
        <v>0</v>
      </c>
      <c r="AV10" s="24">
        <v>1.181</v>
      </c>
      <c r="AW10" s="24">
        <v>0</v>
      </c>
      <c r="AX10" s="24">
        <v>0</v>
      </c>
      <c r="AY10" s="24">
        <v>3800</v>
      </c>
      <c r="AZ10" s="24">
        <v>4028.742</v>
      </c>
      <c r="BA10" s="24">
        <v>0</v>
      </c>
      <c r="BB10" s="24">
        <v>0</v>
      </c>
      <c r="BC10" s="24">
        <v>3504.7</v>
      </c>
      <c r="BD10" s="24">
        <v>3504.7</v>
      </c>
      <c r="BE10" s="24">
        <v>0</v>
      </c>
      <c r="BF10" s="24">
        <v>0</v>
      </c>
      <c r="BG10" s="24">
        <v>0</v>
      </c>
      <c r="BH10" s="24">
        <v>272.9</v>
      </c>
      <c r="BI10" s="24">
        <v>0</v>
      </c>
      <c r="BJ10" s="24">
        <v>0</v>
      </c>
      <c r="BK10" s="24">
        <v>0</v>
      </c>
      <c r="BL10" s="24">
        <v>0</v>
      </c>
      <c r="BM10" s="24">
        <v>69.772</v>
      </c>
      <c r="BN10" s="24">
        <v>0</v>
      </c>
      <c r="BO10" s="24">
        <v>0</v>
      </c>
      <c r="BP10" s="24">
        <v>0</v>
      </c>
      <c r="BQ10" s="24">
        <v>0</v>
      </c>
      <c r="BR10" s="24">
        <v>3120</v>
      </c>
      <c r="BS10" s="24">
        <v>2796.771</v>
      </c>
      <c r="BT10" s="24">
        <v>0</v>
      </c>
      <c r="BU10" s="24">
        <f aca="true" t="shared" si="8" ref="BU10:BU41">O10+R10+U10+X10+AA10+AD10+AF10+AH10+AJ10+AL10+AN10+AS10+AU10+AW10+AY10+BA10+BC10+BE10+BG10+BL10+BN10+BP10+BR10</f>
        <v>315585.2</v>
      </c>
      <c r="BV10" s="24">
        <f aca="true" t="shared" si="9" ref="BV10:BV41">P10+S10+V10+Y10+AB10+AE10+AG10+AI10+AK10+AM10+AO10+AT10+AV10+AX10+AZ10+BB10+BD10+BF10+BH10+BM10+BO10+BQ10+BS10+BT10</f>
        <v>317683.96690000006</v>
      </c>
      <c r="BW10" s="24">
        <v>0</v>
      </c>
      <c r="BX10" s="24">
        <v>0</v>
      </c>
      <c r="BY10" s="24">
        <v>0</v>
      </c>
      <c r="BZ10" s="24">
        <v>0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4">
        <f aca="true" t="shared" si="10" ref="CJ10:CJ41">BW10+BY10+CA10+CC10+CE10+CG10</f>
        <v>0</v>
      </c>
      <c r="CK10" s="24">
        <f aca="true" t="shared" si="11" ref="CK10:CK41">BX10+BZ10+CB10+CD10+CF10+CH10+CI10</f>
        <v>0</v>
      </c>
    </row>
    <row r="11" spans="1:89" s="12" customFormat="1" ht="21" customHeight="1">
      <c r="A11" s="29">
        <v>2</v>
      </c>
      <c r="B11" s="23">
        <v>54</v>
      </c>
      <c r="C11" s="31" t="s">
        <v>53</v>
      </c>
      <c r="D11" s="24">
        <v>11.0516</v>
      </c>
      <c r="E11" s="24">
        <v>236.107</v>
      </c>
      <c r="F11" s="24">
        <f t="shared" si="0"/>
        <v>52101.9</v>
      </c>
      <c r="G11" s="24">
        <f t="shared" si="1"/>
        <v>50855.221000000005</v>
      </c>
      <c r="H11" s="24">
        <f aca="true" t="shared" si="12" ref="H11:H74">G11/F11*100</f>
        <v>97.60722929490096</v>
      </c>
      <c r="I11" s="24">
        <f t="shared" si="2"/>
        <v>7603.1</v>
      </c>
      <c r="J11" s="24">
        <f t="shared" si="3"/>
        <v>6061.420999999999</v>
      </c>
      <c r="K11" s="24">
        <f aca="true" t="shared" si="13" ref="K11:K74">J11/I11*100</f>
        <v>79.72302087306493</v>
      </c>
      <c r="L11" s="24">
        <f t="shared" si="4"/>
        <v>2950</v>
      </c>
      <c r="M11" s="24">
        <f t="shared" si="5"/>
        <v>2671.9359999999997</v>
      </c>
      <c r="N11" s="24">
        <f aca="true" t="shared" si="14" ref="N11:N74">M11/L11*100</f>
        <v>90.57410169491524</v>
      </c>
      <c r="O11" s="24">
        <v>50</v>
      </c>
      <c r="P11" s="24">
        <v>14.662</v>
      </c>
      <c r="Q11" s="24">
        <f aca="true" t="shared" si="15" ref="Q11:Q74">P11/O11*100</f>
        <v>29.324</v>
      </c>
      <c r="R11" s="24">
        <v>3730.5</v>
      </c>
      <c r="S11" s="24">
        <v>2654.705</v>
      </c>
      <c r="T11" s="24">
        <f aca="true" t="shared" si="16" ref="T11:T74">S11/R11*100</f>
        <v>71.16217665192333</v>
      </c>
      <c r="U11" s="24">
        <v>2900</v>
      </c>
      <c r="V11" s="24">
        <v>2657.274</v>
      </c>
      <c r="W11" s="24">
        <f aca="true" t="shared" si="17" ref="W11:W74">V11/U11*100</f>
        <v>91.63013793103448</v>
      </c>
      <c r="X11" s="24">
        <v>120</v>
      </c>
      <c r="Y11" s="24">
        <v>137</v>
      </c>
      <c r="Z11" s="24">
        <f aca="true" t="shared" si="18" ref="Z11:Z74">Y11/X11*100</f>
        <v>114.16666666666666</v>
      </c>
      <c r="AA11" s="24">
        <v>0</v>
      </c>
      <c r="AB11" s="24">
        <v>0</v>
      </c>
      <c r="AC11" s="24" t="e">
        <f aca="true" t="shared" si="19" ref="AC11:AC74">AB11/AA11*100</f>
        <v>#DIV/0!</v>
      </c>
      <c r="AD11" s="24">
        <v>0</v>
      </c>
      <c r="AE11" s="24">
        <v>0</v>
      </c>
      <c r="AF11" s="24">
        <v>0</v>
      </c>
      <c r="AG11" s="24">
        <v>0</v>
      </c>
      <c r="AH11" s="24">
        <v>44498.8</v>
      </c>
      <c r="AI11" s="24">
        <v>44793.8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f t="shared" si="6"/>
        <v>802.6</v>
      </c>
      <c r="AQ11" s="24">
        <f t="shared" si="7"/>
        <v>577.78</v>
      </c>
      <c r="AR11" s="24">
        <f aca="true" t="shared" si="20" ref="AR11:AR74">AQ11/AP11*100</f>
        <v>71.98853725392473</v>
      </c>
      <c r="AS11" s="24">
        <v>802.6</v>
      </c>
      <c r="AT11" s="24">
        <v>577.78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4">
        <v>0</v>
      </c>
      <c r="BM11" s="24">
        <v>0</v>
      </c>
      <c r="BN11" s="24">
        <v>0</v>
      </c>
      <c r="BO11" s="24">
        <v>20</v>
      </c>
      <c r="BP11" s="24">
        <v>0</v>
      </c>
      <c r="BQ11" s="24">
        <v>0</v>
      </c>
      <c r="BR11" s="24">
        <v>0</v>
      </c>
      <c r="BS11" s="24">
        <v>0</v>
      </c>
      <c r="BT11" s="24">
        <v>0</v>
      </c>
      <c r="BU11" s="24">
        <f t="shared" si="8"/>
        <v>52101.9</v>
      </c>
      <c r="BV11" s="24">
        <f t="shared" si="9"/>
        <v>50855.221000000005</v>
      </c>
      <c r="BW11" s="24">
        <v>0</v>
      </c>
      <c r="BX11" s="24">
        <v>0</v>
      </c>
      <c r="BY11" s="24">
        <v>0</v>
      </c>
      <c r="BZ11" s="24">
        <v>0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0</v>
      </c>
      <c r="CG11" s="24">
        <v>6202.9</v>
      </c>
      <c r="CH11" s="24">
        <v>5412.099</v>
      </c>
      <c r="CI11" s="24">
        <v>0</v>
      </c>
      <c r="CJ11" s="24">
        <f t="shared" si="10"/>
        <v>6202.9</v>
      </c>
      <c r="CK11" s="24">
        <f t="shared" si="11"/>
        <v>5412.099</v>
      </c>
    </row>
    <row r="12" spans="1:89" s="12" customFormat="1" ht="21" customHeight="1">
      <c r="A12" s="29">
        <v>3</v>
      </c>
      <c r="B12" s="23">
        <v>90</v>
      </c>
      <c r="C12" s="31" t="s">
        <v>54</v>
      </c>
      <c r="D12" s="24">
        <v>79.953</v>
      </c>
      <c r="E12" s="24">
        <v>56.195</v>
      </c>
      <c r="F12" s="24">
        <f t="shared" si="0"/>
        <v>11691.800000000001</v>
      </c>
      <c r="G12" s="24">
        <f t="shared" si="1"/>
        <v>11716.803</v>
      </c>
      <c r="H12" s="24">
        <f t="shared" si="12"/>
        <v>100.21385073299234</v>
      </c>
      <c r="I12" s="24">
        <f t="shared" si="2"/>
        <v>1615.4</v>
      </c>
      <c r="J12" s="24">
        <f t="shared" si="3"/>
        <v>1640.403</v>
      </c>
      <c r="K12" s="24">
        <f t="shared" si="13"/>
        <v>101.54779002104742</v>
      </c>
      <c r="L12" s="24">
        <f t="shared" si="4"/>
        <v>290.9</v>
      </c>
      <c r="M12" s="24">
        <f t="shared" si="5"/>
        <v>377.778</v>
      </c>
      <c r="N12" s="24">
        <f t="shared" si="14"/>
        <v>129.86524578893093</v>
      </c>
      <c r="O12" s="24">
        <v>0</v>
      </c>
      <c r="P12" s="24">
        <v>0</v>
      </c>
      <c r="Q12" s="24" t="e">
        <f t="shared" si="15"/>
        <v>#DIV/0!</v>
      </c>
      <c r="R12" s="24">
        <v>639.8</v>
      </c>
      <c r="S12" s="24">
        <v>617.175</v>
      </c>
      <c r="T12" s="24">
        <f t="shared" si="16"/>
        <v>96.46373866833386</v>
      </c>
      <c r="U12" s="24">
        <v>290.9</v>
      </c>
      <c r="V12" s="24">
        <v>377.778</v>
      </c>
      <c r="W12" s="24">
        <f t="shared" si="17"/>
        <v>129.86524578893093</v>
      </c>
      <c r="X12" s="24">
        <v>0</v>
      </c>
      <c r="Y12" s="24">
        <v>0</v>
      </c>
      <c r="Z12" s="24" t="e">
        <f t="shared" si="18"/>
        <v>#DIV/0!</v>
      </c>
      <c r="AA12" s="24">
        <v>0</v>
      </c>
      <c r="AB12" s="24">
        <v>0</v>
      </c>
      <c r="AC12" s="24" t="e">
        <f t="shared" si="19"/>
        <v>#DIV/0!</v>
      </c>
      <c r="AD12" s="24">
        <v>0</v>
      </c>
      <c r="AE12" s="24">
        <v>0</v>
      </c>
      <c r="AF12" s="24">
        <v>0</v>
      </c>
      <c r="AG12" s="24">
        <v>0</v>
      </c>
      <c r="AH12" s="24">
        <v>10076.4</v>
      </c>
      <c r="AI12" s="24">
        <v>10076.4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f t="shared" si="6"/>
        <v>684.7</v>
      </c>
      <c r="AQ12" s="24">
        <f t="shared" si="7"/>
        <v>645.45</v>
      </c>
      <c r="AR12" s="24">
        <f t="shared" si="20"/>
        <v>94.2675624361034</v>
      </c>
      <c r="AS12" s="24">
        <v>684.7</v>
      </c>
      <c r="AT12" s="24">
        <v>645.45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f t="shared" si="8"/>
        <v>11691.800000000001</v>
      </c>
      <c r="BV12" s="24">
        <f t="shared" si="9"/>
        <v>11716.803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193.8</v>
      </c>
      <c r="CH12" s="24">
        <v>0</v>
      </c>
      <c r="CI12" s="24">
        <v>0</v>
      </c>
      <c r="CJ12" s="24">
        <f t="shared" si="10"/>
        <v>193.8</v>
      </c>
      <c r="CK12" s="24">
        <f t="shared" si="11"/>
        <v>0</v>
      </c>
    </row>
    <row r="13" spans="1:89" s="12" customFormat="1" ht="21" customHeight="1">
      <c r="A13" s="29">
        <v>4</v>
      </c>
      <c r="B13" s="23">
        <v>40</v>
      </c>
      <c r="C13" s="31" t="s">
        <v>55</v>
      </c>
      <c r="D13" s="24">
        <v>0.0007</v>
      </c>
      <c r="E13" s="24">
        <v>1808.081</v>
      </c>
      <c r="F13" s="24">
        <f t="shared" si="0"/>
        <v>12728.6</v>
      </c>
      <c r="G13" s="24">
        <f t="shared" si="1"/>
        <v>12993.821000000002</v>
      </c>
      <c r="H13" s="24">
        <f t="shared" si="12"/>
        <v>102.08366198953539</v>
      </c>
      <c r="I13" s="24">
        <f t="shared" si="2"/>
        <v>3260.5</v>
      </c>
      <c r="J13" s="24">
        <f t="shared" si="3"/>
        <v>3525.721</v>
      </c>
      <c r="K13" s="24">
        <f t="shared" si="13"/>
        <v>108.1343658948014</v>
      </c>
      <c r="L13" s="24">
        <f t="shared" si="4"/>
        <v>750</v>
      </c>
      <c r="M13" s="24">
        <f t="shared" si="5"/>
        <v>1044.871</v>
      </c>
      <c r="N13" s="24">
        <f t="shared" si="14"/>
        <v>139.31613333333334</v>
      </c>
      <c r="O13" s="24">
        <v>0</v>
      </c>
      <c r="P13" s="24">
        <v>0.14</v>
      </c>
      <c r="Q13" s="24" t="e">
        <f t="shared" si="15"/>
        <v>#DIV/0!</v>
      </c>
      <c r="R13" s="24">
        <v>1935.4</v>
      </c>
      <c r="S13" s="24">
        <v>1678.5</v>
      </c>
      <c r="T13" s="24">
        <f t="shared" si="16"/>
        <v>86.72625813785264</v>
      </c>
      <c r="U13" s="24">
        <v>750</v>
      </c>
      <c r="V13" s="24">
        <v>1044.731</v>
      </c>
      <c r="W13" s="24">
        <f t="shared" si="17"/>
        <v>139.29746666666668</v>
      </c>
      <c r="X13" s="24">
        <v>20</v>
      </c>
      <c r="Y13" s="24">
        <v>0</v>
      </c>
      <c r="Z13" s="24">
        <f t="shared" si="18"/>
        <v>0</v>
      </c>
      <c r="AA13" s="24">
        <v>0</v>
      </c>
      <c r="AB13" s="24">
        <v>0</v>
      </c>
      <c r="AC13" s="24" t="e">
        <f t="shared" si="19"/>
        <v>#DIV/0!</v>
      </c>
      <c r="AD13" s="24">
        <v>0</v>
      </c>
      <c r="AE13" s="24">
        <v>0</v>
      </c>
      <c r="AF13" s="24">
        <v>0</v>
      </c>
      <c r="AG13" s="24">
        <v>0</v>
      </c>
      <c r="AH13" s="24">
        <v>9468.1</v>
      </c>
      <c r="AI13" s="24">
        <v>9468.1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f t="shared" si="6"/>
        <v>555.1</v>
      </c>
      <c r="AQ13" s="24">
        <f t="shared" si="7"/>
        <v>522.35</v>
      </c>
      <c r="AR13" s="24">
        <f t="shared" si="20"/>
        <v>94.10016213294902</v>
      </c>
      <c r="AS13" s="24">
        <v>555.1</v>
      </c>
      <c r="AT13" s="24">
        <v>522.35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280</v>
      </c>
      <c r="BT13" s="24">
        <v>0</v>
      </c>
      <c r="BU13" s="24">
        <f t="shared" si="8"/>
        <v>12728.6</v>
      </c>
      <c r="BV13" s="24">
        <f t="shared" si="9"/>
        <v>12993.821000000002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4">
        <f t="shared" si="10"/>
        <v>0</v>
      </c>
      <c r="CK13" s="24">
        <f t="shared" si="11"/>
        <v>0</v>
      </c>
    </row>
    <row r="14" spans="1:89" s="12" customFormat="1" ht="21" customHeight="1">
      <c r="A14" s="29">
        <v>5</v>
      </c>
      <c r="B14" s="23">
        <v>7</v>
      </c>
      <c r="C14" s="31" t="s">
        <v>56</v>
      </c>
      <c r="D14" s="24">
        <v>604.5355</v>
      </c>
      <c r="E14" s="24">
        <v>1936.469</v>
      </c>
      <c r="F14" s="24">
        <f t="shared" si="0"/>
        <v>9614.6</v>
      </c>
      <c r="G14" s="24">
        <f t="shared" si="1"/>
        <v>9138.643</v>
      </c>
      <c r="H14" s="24">
        <f t="shared" si="12"/>
        <v>95.04964325088928</v>
      </c>
      <c r="I14" s="24">
        <f t="shared" si="2"/>
        <v>3342.6</v>
      </c>
      <c r="J14" s="24">
        <f t="shared" si="3"/>
        <v>2724.0429999999997</v>
      </c>
      <c r="K14" s="24">
        <f t="shared" si="13"/>
        <v>81.49473463770717</v>
      </c>
      <c r="L14" s="24">
        <f t="shared" si="4"/>
        <v>154</v>
      </c>
      <c r="M14" s="24">
        <f t="shared" si="5"/>
        <v>388.35</v>
      </c>
      <c r="N14" s="24">
        <f t="shared" si="14"/>
        <v>252.1753246753247</v>
      </c>
      <c r="O14" s="24">
        <v>0</v>
      </c>
      <c r="P14" s="24">
        <v>0.048</v>
      </c>
      <c r="Q14" s="24" t="e">
        <f t="shared" si="15"/>
        <v>#DIV/0!</v>
      </c>
      <c r="R14" s="24">
        <v>1230.6</v>
      </c>
      <c r="S14" s="24">
        <v>1014</v>
      </c>
      <c r="T14" s="24">
        <f t="shared" si="16"/>
        <v>82.39882983910289</v>
      </c>
      <c r="U14" s="24">
        <v>154</v>
      </c>
      <c r="V14" s="24">
        <v>388.302</v>
      </c>
      <c r="W14" s="24">
        <f t="shared" si="17"/>
        <v>252.14415584415585</v>
      </c>
      <c r="X14" s="24">
        <v>0</v>
      </c>
      <c r="Y14" s="24">
        <v>0</v>
      </c>
      <c r="Z14" s="24" t="e">
        <f t="shared" si="18"/>
        <v>#DIV/0!</v>
      </c>
      <c r="AA14" s="24">
        <v>0</v>
      </c>
      <c r="AB14" s="24">
        <v>0</v>
      </c>
      <c r="AC14" s="24" t="e">
        <f t="shared" si="19"/>
        <v>#DIV/0!</v>
      </c>
      <c r="AD14" s="24">
        <v>0</v>
      </c>
      <c r="AE14" s="24">
        <v>0</v>
      </c>
      <c r="AF14" s="24">
        <v>0</v>
      </c>
      <c r="AG14" s="24">
        <v>0</v>
      </c>
      <c r="AH14" s="24">
        <v>6272</v>
      </c>
      <c r="AI14" s="24">
        <v>6414.6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f t="shared" si="6"/>
        <v>1958</v>
      </c>
      <c r="AQ14" s="24">
        <f t="shared" si="7"/>
        <v>1321.693</v>
      </c>
      <c r="AR14" s="24">
        <f t="shared" si="20"/>
        <v>67.50219611848826</v>
      </c>
      <c r="AS14" s="24">
        <v>1958</v>
      </c>
      <c r="AT14" s="24">
        <v>980.693</v>
      </c>
      <c r="AU14" s="24">
        <v>0</v>
      </c>
      <c r="AV14" s="24">
        <v>341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f t="shared" si="8"/>
        <v>9614.6</v>
      </c>
      <c r="BV14" s="24">
        <f t="shared" si="9"/>
        <v>9138.643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f t="shared" si="10"/>
        <v>0</v>
      </c>
      <c r="CK14" s="24">
        <f t="shared" si="11"/>
        <v>0</v>
      </c>
    </row>
    <row r="15" spans="1:89" s="12" customFormat="1" ht="21" customHeight="1">
      <c r="A15" s="29">
        <v>6</v>
      </c>
      <c r="B15" s="23">
        <v>68</v>
      </c>
      <c r="C15" s="31" t="s">
        <v>57</v>
      </c>
      <c r="D15" s="24">
        <v>0</v>
      </c>
      <c r="E15" s="24">
        <v>96.5193</v>
      </c>
      <c r="F15" s="24">
        <f t="shared" si="0"/>
        <v>24575.7</v>
      </c>
      <c r="G15" s="24">
        <f t="shared" si="1"/>
        <v>22831.719</v>
      </c>
      <c r="H15" s="24">
        <f t="shared" si="12"/>
        <v>92.90363651900047</v>
      </c>
      <c r="I15" s="24">
        <f t="shared" si="2"/>
        <v>10154.5</v>
      </c>
      <c r="J15" s="24">
        <f t="shared" si="3"/>
        <v>8410.519</v>
      </c>
      <c r="K15" s="24">
        <f t="shared" si="13"/>
        <v>82.82553547688217</v>
      </c>
      <c r="L15" s="24">
        <f t="shared" si="4"/>
        <v>1006.3</v>
      </c>
      <c r="M15" s="24">
        <f t="shared" si="5"/>
        <v>1583.633</v>
      </c>
      <c r="N15" s="24">
        <f t="shared" si="14"/>
        <v>157.37185729901623</v>
      </c>
      <c r="O15" s="24">
        <v>0.3</v>
      </c>
      <c r="P15" s="24">
        <v>0.076</v>
      </c>
      <c r="Q15" s="24">
        <f t="shared" si="15"/>
        <v>25.333333333333336</v>
      </c>
      <c r="R15" s="24">
        <v>5214</v>
      </c>
      <c r="S15" s="24">
        <v>3584.828</v>
      </c>
      <c r="T15" s="24">
        <f t="shared" si="16"/>
        <v>68.75389336401994</v>
      </c>
      <c r="U15" s="24">
        <v>1006</v>
      </c>
      <c r="V15" s="24">
        <v>1583.557</v>
      </c>
      <c r="W15" s="24">
        <f t="shared" si="17"/>
        <v>157.41123260437377</v>
      </c>
      <c r="X15" s="24">
        <v>10</v>
      </c>
      <c r="Y15" s="24">
        <v>10</v>
      </c>
      <c r="Z15" s="24">
        <f t="shared" si="18"/>
        <v>100</v>
      </c>
      <c r="AA15" s="24">
        <v>0</v>
      </c>
      <c r="AB15" s="24">
        <v>0</v>
      </c>
      <c r="AC15" s="24" t="e">
        <f t="shared" si="19"/>
        <v>#DIV/0!</v>
      </c>
      <c r="AD15" s="24">
        <v>0</v>
      </c>
      <c r="AE15" s="24">
        <v>0</v>
      </c>
      <c r="AF15" s="24">
        <v>0</v>
      </c>
      <c r="AG15" s="24">
        <v>0</v>
      </c>
      <c r="AH15" s="24">
        <v>14180.2</v>
      </c>
      <c r="AI15" s="24">
        <v>14180.2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f t="shared" si="6"/>
        <v>3924.2</v>
      </c>
      <c r="AQ15" s="24">
        <f t="shared" si="7"/>
        <v>3022.558</v>
      </c>
      <c r="AR15" s="24">
        <f t="shared" si="20"/>
        <v>77.02354620049947</v>
      </c>
      <c r="AS15" s="24">
        <v>0</v>
      </c>
      <c r="AT15" s="24">
        <v>2815.008</v>
      </c>
      <c r="AU15" s="24">
        <v>3924.2</v>
      </c>
      <c r="AV15" s="24">
        <v>207.55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24">
        <v>209.5</v>
      </c>
      <c r="BT15" s="24">
        <v>0</v>
      </c>
      <c r="BU15" s="24">
        <f t="shared" si="8"/>
        <v>24334.7</v>
      </c>
      <c r="BV15" s="24">
        <f t="shared" si="9"/>
        <v>22590.719</v>
      </c>
      <c r="BW15" s="24">
        <v>0</v>
      </c>
      <c r="BX15" s="24">
        <v>0</v>
      </c>
      <c r="BY15" s="24">
        <v>241</v>
      </c>
      <c r="BZ15" s="24">
        <v>241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2582</v>
      </c>
      <c r="CH15" s="24">
        <v>2511.228</v>
      </c>
      <c r="CI15" s="24">
        <v>0</v>
      </c>
      <c r="CJ15" s="24">
        <f t="shared" si="10"/>
        <v>2823</v>
      </c>
      <c r="CK15" s="24">
        <f t="shared" si="11"/>
        <v>2752.228</v>
      </c>
    </row>
    <row r="16" spans="1:89" s="12" customFormat="1" ht="21" customHeight="1">
      <c r="A16" s="29">
        <v>7</v>
      </c>
      <c r="B16" s="23">
        <v>72</v>
      </c>
      <c r="C16" s="31" t="s">
        <v>58</v>
      </c>
      <c r="D16" s="24">
        <v>12248.4104</v>
      </c>
      <c r="E16" s="24">
        <v>1171.427</v>
      </c>
      <c r="F16" s="24">
        <f t="shared" si="0"/>
        <v>12481</v>
      </c>
      <c r="G16" s="24">
        <f t="shared" si="1"/>
        <v>12511.008</v>
      </c>
      <c r="H16" s="24">
        <f t="shared" si="12"/>
        <v>100.24042945276821</v>
      </c>
      <c r="I16" s="24">
        <f t="shared" si="2"/>
        <v>5193.9</v>
      </c>
      <c r="J16" s="24">
        <f t="shared" si="3"/>
        <v>5223.907999999999</v>
      </c>
      <c r="K16" s="24">
        <f t="shared" si="13"/>
        <v>100.5777546737519</v>
      </c>
      <c r="L16" s="24">
        <f t="shared" si="4"/>
        <v>530</v>
      </c>
      <c r="M16" s="24">
        <f t="shared" si="5"/>
        <v>694.2489999999999</v>
      </c>
      <c r="N16" s="24">
        <f t="shared" si="14"/>
        <v>130.99037735849055</v>
      </c>
      <c r="O16" s="24">
        <v>5</v>
      </c>
      <c r="P16" s="24">
        <v>0.122</v>
      </c>
      <c r="Q16" s="24">
        <f t="shared" si="15"/>
        <v>2.44</v>
      </c>
      <c r="R16" s="24">
        <v>1852.9</v>
      </c>
      <c r="S16" s="24">
        <v>2073.564</v>
      </c>
      <c r="T16" s="24">
        <f t="shared" si="16"/>
        <v>111.90911544066057</v>
      </c>
      <c r="U16" s="24">
        <v>525</v>
      </c>
      <c r="V16" s="24">
        <v>694.127</v>
      </c>
      <c r="W16" s="24">
        <f t="shared" si="17"/>
        <v>132.21466666666666</v>
      </c>
      <c r="X16" s="24">
        <v>20</v>
      </c>
      <c r="Y16" s="24">
        <v>16.65</v>
      </c>
      <c r="Z16" s="24">
        <f t="shared" si="18"/>
        <v>83.24999999999999</v>
      </c>
      <c r="AA16" s="24">
        <v>0</v>
      </c>
      <c r="AB16" s="24">
        <v>0</v>
      </c>
      <c r="AC16" s="24" t="e">
        <f t="shared" si="19"/>
        <v>#DIV/0!</v>
      </c>
      <c r="AD16" s="24">
        <v>0</v>
      </c>
      <c r="AE16" s="24">
        <v>0</v>
      </c>
      <c r="AF16" s="24">
        <v>0</v>
      </c>
      <c r="AG16" s="24">
        <v>0</v>
      </c>
      <c r="AH16" s="24">
        <v>7287.1</v>
      </c>
      <c r="AI16" s="24">
        <v>7287.1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f t="shared" si="6"/>
        <v>2791</v>
      </c>
      <c r="AQ16" s="24">
        <f t="shared" si="7"/>
        <v>2435.445</v>
      </c>
      <c r="AR16" s="24">
        <f t="shared" si="20"/>
        <v>87.2606592619133</v>
      </c>
      <c r="AS16" s="24">
        <v>2641</v>
      </c>
      <c r="AT16" s="24">
        <v>2285.945</v>
      </c>
      <c r="AU16" s="24">
        <v>0</v>
      </c>
      <c r="AV16" s="24">
        <v>0</v>
      </c>
      <c r="AW16" s="24">
        <v>0</v>
      </c>
      <c r="AX16" s="24">
        <v>0</v>
      </c>
      <c r="AY16" s="24">
        <v>150</v>
      </c>
      <c r="AZ16" s="24">
        <v>149.5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4">
        <v>4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4">
        <v>0</v>
      </c>
      <c r="BQ16" s="24">
        <v>0</v>
      </c>
      <c r="BR16" s="24">
        <v>0</v>
      </c>
      <c r="BS16" s="24">
        <v>0</v>
      </c>
      <c r="BT16" s="24">
        <v>0</v>
      </c>
      <c r="BU16" s="24">
        <f t="shared" si="8"/>
        <v>12481</v>
      </c>
      <c r="BV16" s="24">
        <f t="shared" si="9"/>
        <v>12511.008</v>
      </c>
      <c r="BW16" s="24">
        <v>0</v>
      </c>
      <c r="BX16" s="24">
        <v>0</v>
      </c>
      <c r="BY16" s="24">
        <v>0</v>
      </c>
      <c r="BZ16" s="24">
        <v>0</v>
      </c>
      <c r="CA16" s="24">
        <v>0</v>
      </c>
      <c r="CB16" s="24">
        <v>0</v>
      </c>
      <c r="CC16" s="24">
        <v>0</v>
      </c>
      <c r="CD16" s="24">
        <v>0</v>
      </c>
      <c r="CE16" s="24">
        <v>0</v>
      </c>
      <c r="CF16" s="24">
        <v>0</v>
      </c>
      <c r="CG16" s="24">
        <v>0</v>
      </c>
      <c r="CH16" s="24">
        <v>0</v>
      </c>
      <c r="CI16" s="24">
        <v>0</v>
      </c>
      <c r="CJ16" s="24">
        <f t="shared" si="10"/>
        <v>0</v>
      </c>
      <c r="CK16" s="24">
        <f t="shared" si="11"/>
        <v>0</v>
      </c>
    </row>
    <row r="17" spans="1:89" s="12" customFormat="1" ht="21" customHeight="1">
      <c r="A17" s="29">
        <v>8</v>
      </c>
      <c r="B17" s="23">
        <v>82</v>
      </c>
      <c r="C17" s="31" t="s">
        <v>59</v>
      </c>
      <c r="D17" s="24">
        <v>0.409</v>
      </c>
      <c r="E17" s="24">
        <v>25.535</v>
      </c>
      <c r="F17" s="24">
        <f t="shared" si="0"/>
        <v>10041</v>
      </c>
      <c r="G17" s="24">
        <f t="shared" si="1"/>
        <v>8756.265000000001</v>
      </c>
      <c r="H17" s="24">
        <f t="shared" si="12"/>
        <v>87.20510905288319</v>
      </c>
      <c r="I17" s="24">
        <f t="shared" si="2"/>
        <v>3286.2</v>
      </c>
      <c r="J17" s="24">
        <f t="shared" si="3"/>
        <v>2001.465</v>
      </c>
      <c r="K17" s="24">
        <f t="shared" si="13"/>
        <v>60.905148804089826</v>
      </c>
      <c r="L17" s="24">
        <f t="shared" si="4"/>
        <v>360</v>
      </c>
      <c r="M17" s="24">
        <f t="shared" si="5"/>
        <v>589.0509999999999</v>
      </c>
      <c r="N17" s="24">
        <f t="shared" si="14"/>
        <v>163.62527777777777</v>
      </c>
      <c r="O17" s="24">
        <v>0</v>
      </c>
      <c r="P17" s="24">
        <v>0.068</v>
      </c>
      <c r="Q17" s="24" t="e">
        <f t="shared" si="15"/>
        <v>#DIV/0!</v>
      </c>
      <c r="R17" s="24">
        <v>1459</v>
      </c>
      <c r="S17" s="24">
        <v>747.4</v>
      </c>
      <c r="T17" s="24">
        <f t="shared" si="16"/>
        <v>51.2268677176148</v>
      </c>
      <c r="U17" s="24">
        <v>360</v>
      </c>
      <c r="V17" s="24">
        <v>588.983</v>
      </c>
      <c r="W17" s="24">
        <f t="shared" si="17"/>
        <v>163.6063888888889</v>
      </c>
      <c r="X17" s="24">
        <v>10</v>
      </c>
      <c r="Y17" s="24">
        <v>9.85</v>
      </c>
      <c r="Z17" s="24">
        <f t="shared" si="18"/>
        <v>98.5</v>
      </c>
      <c r="AA17" s="24">
        <v>0</v>
      </c>
      <c r="AB17" s="24">
        <v>0</v>
      </c>
      <c r="AC17" s="24" t="e">
        <f t="shared" si="19"/>
        <v>#DIV/0!</v>
      </c>
      <c r="AD17" s="24">
        <v>0</v>
      </c>
      <c r="AE17" s="24">
        <v>0</v>
      </c>
      <c r="AF17" s="24">
        <v>0</v>
      </c>
      <c r="AG17" s="24">
        <v>0</v>
      </c>
      <c r="AH17" s="24">
        <v>6754.8</v>
      </c>
      <c r="AI17" s="24">
        <v>6754.8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f t="shared" si="6"/>
        <v>1457.2</v>
      </c>
      <c r="AQ17" s="24">
        <f t="shared" si="7"/>
        <v>655.164</v>
      </c>
      <c r="AR17" s="24">
        <f t="shared" si="20"/>
        <v>44.96047213834751</v>
      </c>
      <c r="AS17" s="24">
        <v>1457.2</v>
      </c>
      <c r="AT17" s="24">
        <v>655.164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v>0</v>
      </c>
      <c r="BS17" s="24">
        <v>0</v>
      </c>
      <c r="BT17" s="24">
        <v>0</v>
      </c>
      <c r="BU17" s="24">
        <f t="shared" si="8"/>
        <v>10041</v>
      </c>
      <c r="BV17" s="24">
        <f t="shared" si="9"/>
        <v>8756.265000000001</v>
      </c>
      <c r="BW17" s="24">
        <v>0</v>
      </c>
      <c r="BX17" s="24">
        <v>0</v>
      </c>
      <c r="BY17" s="24">
        <v>0</v>
      </c>
      <c r="BZ17" s="24">
        <v>0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0</v>
      </c>
      <c r="CG17" s="24">
        <v>500</v>
      </c>
      <c r="CH17" s="24">
        <v>345</v>
      </c>
      <c r="CI17" s="24">
        <v>0</v>
      </c>
      <c r="CJ17" s="24">
        <f t="shared" si="10"/>
        <v>500</v>
      </c>
      <c r="CK17" s="24">
        <f t="shared" si="11"/>
        <v>345</v>
      </c>
    </row>
    <row r="18" spans="1:89" s="12" customFormat="1" ht="21" customHeight="1">
      <c r="A18" s="29">
        <v>9</v>
      </c>
      <c r="B18" s="23">
        <v>89</v>
      </c>
      <c r="C18" s="31" t="s">
        <v>60</v>
      </c>
      <c r="D18" s="24">
        <v>27.4307</v>
      </c>
      <c r="E18" s="24">
        <v>645.2739</v>
      </c>
      <c r="F18" s="24">
        <f t="shared" si="0"/>
        <v>10745.9</v>
      </c>
      <c r="G18" s="24">
        <f t="shared" si="1"/>
        <v>9193.052</v>
      </c>
      <c r="H18" s="24">
        <f t="shared" si="12"/>
        <v>85.54939093049441</v>
      </c>
      <c r="I18" s="24">
        <f t="shared" si="2"/>
        <v>5139</v>
      </c>
      <c r="J18" s="24">
        <f t="shared" si="3"/>
        <v>3713.852</v>
      </c>
      <c r="K18" s="24">
        <f t="shared" si="13"/>
        <v>72.26798988129987</v>
      </c>
      <c r="L18" s="24">
        <f t="shared" si="4"/>
        <v>140</v>
      </c>
      <c r="M18" s="24">
        <f t="shared" si="5"/>
        <v>454.00199999999995</v>
      </c>
      <c r="N18" s="24">
        <f t="shared" si="14"/>
        <v>324.28714285714284</v>
      </c>
      <c r="O18" s="24">
        <v>0</v>
      </c>
      <c r="P18" s="24">
        <v>0.102</v>
      </c>
      <c r="Q18" s="24" t="e">
        <f t="shared" si="15"/>
        <v>#DIV/0!</v>
      </c>
      <c r="R18" s="24">
        <v>1524</v>
      </c>
      <c r="S18" s="24">
        <v>1292.85</v>
      </c>
      <c r="T18" s="24">
        <f t="shared" si="16"/>
        <v>84.83267716535433</v>
      </c>
      <c r="U18" s="24">
        <v>140</v>
      </c>
      <c r="V18" s="24">
        <v>453.9</v>
      </c>
      <c r="W18" s="24">
        <f t="shared" si="17"/>
        <v>324.2142857142857</v>
      </c>
      <c r="X18" s="24">
        <v>0</v>
      </c>
      <c r="Y18" s="24">
        <v>0</v>
      </c>
      <c r="Z18" s="24" t="e">
        <f t="shared" si="18"/>
        <v>#DIV/0!</v>
      </c>
      <c r="AA18" s="24">
        <v>0</v>
      </c>
      <c r="AB18" s="24">
        <v>0</v>
      </c>
      <c r="AC18" s="24" t="e">
        <f t="shared" si="19"/>
        <v>#DIV/0!</v>
      </c>
      <c r="AD18" s="24">
        <v>0</v>
      </c>
      <c r="AE18" s="24">
        <v>0</v>
      </c>
      <c r="AF18" s="24">
        <v>0</v>
      </c>
      <c r="AG18" s="24">
        <v>0</v>
      </c>
      <c r="AH18" s="24">
        <v>5606.9</v>
      </c>
      <c r="AI18" s="24">
        <v>5479.2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f t="shared" si="6"/>
        <v>3475</v>
      </c>
      <c r="AQ18" s="24">
        <f t="shared" si="7"/>
        <v>1953</v>
      </c>
      <c r="AR18" s="24">
        <f t="shared" si="20"/>
        <v>56.20143884892086</v>
      </c>
      <c r="AS18" s="24">
        <v>3130</v>
      </c>
      <c r="AT18" s="24">
        <v>1783.2</v>
      </c>
      <c r="AU18" s="24">
        <v>345</v>
      </c>
      <c r="AV18" s="24">
        <v>169.8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14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24">
        <v>0</v>
      </c>
      <c r="BR18" s="24">
        <v>0</v>
      </c>
      <c r="BS18" s="24">
        <v>0</v>
      </c>
      <c r="BT18" s="24">
        <v>0</v>
      </c>
      <c r="BU18" s="24">
        <f t="shared" si="8"/>
        <v>10745.9</v>
      </c>
      <c r="BV18" s="24">
        <f t="shared" si="9"/>
        <v>9193.052</v>
      </c>
      <c r="BW18" s="24">
        <v>0</v>
      </c>
      <c r="BX18" s="24">
        <v>0</v>
      </c>
      <c r="BY18" s="24">
        <v>0</v>
      </c>
      <c r="BZ18" s="24">
        <v>0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200</v>
      </c>
      <c r="CH18" s="24">
        <v>0</v>
      </c>
      <c r="CI18" s="24">
        <v>0</v>
      </c>
      <c r="CJ18" s="24">
        <f t="shared" si="10"/>
        <v>200</v>
      </c>
      <c r="CK18" s="24">
        <f t="shared" si="11"/>
        <v>0</v>
      </c>
    </row>
    <row r="19" spans="1:89" s="12" customFormat="1" ht="21" customHeight="1">
      <c r="A19" s="29">
        <v>10</v>
      </c>
      <c r="B19" s="23">
        <v>56</v>
      </c>
      <c r="C19" s="31" t="s">
        <v>61</v>
      </c>
      <c r="D19" s="24">
        <v>0</v>
      </c>
      <c r="E19" s="24">
        <v>210.26</v>
      </c>
      <c r="F19" s="24">
        <f t="shared" si="0"/>
        <v>7200</v>
      </c>
      <c r="G19" s="24">
        <f t="shared" si="1"/>
        <v>6984.595</v>
      </c>
      <c r="H19" s="24">
        <f t="shared" si="12"/>
        <v>97.00826388888889</v>
      </c>
      <c r="I19" s="24">
        <f t="shared" si="2"/>
        <v>3225.7</v>
      </c>
      <c r="J19" s="24">
        <f t="shared" si="3"/>
        <v>2973.6949999999997</v>
      </c>
      <c r="K19" s="24">
        <f t="shared" si="13"/>
        <v>92.18758719037727</v>
      </c>
      <c r="L19" s="24">
        <f t="shared" si="4"/>
        <v>110</v>
      </c>
      <c r="M19" s="24">
        <f t="shared" si="5"/>
        <v>155.198</v>
      </c>
      <c r="N19" s="24">
        <f t="shared" si="14"/>
        <v>141.0890909090909</v>
      </c>
      <c r="O19" s="24">
        <v>0</v>
      </c>
      <c r="P19" s="24">
        <v>0.09</v>
      </c>
      <c r="Q19" s="24" t="e">
        <f t="shared" si="15"/>
        <v>#DIV/0!</v>
      </c>
      <c r="R19" s="24">
        <v>741.7</v>
      </c>
      <c r="S19" s="24">
        <v>405.6</v>
      </c>
      <c r="T19" s="24">
        <f t="shared" si="16"/>
        <v>54.6851826884185</v>
      </c>
      <c r="U19" s="24">
        <v>110</v>
      </c>
      <c r="V19" s="24">
        <v>155.108</v>
      </c>
      <c r="W19" s="24">
        <f t="shared" si="17"/>
        <v>141.00727272727275</v>
      </c>
      <c r="X19" s="24">
        <v>0</v>
      </c>
      <c r="Y19" s="24">
        <v>0</v>
      </c>
      <c r="Z19" s="24" t="e">
        <f t="shared" si="18"/>
        <v>#DIV/0!</v>
      </c>
      <c r="AA19" s="24">
        <v>0</v>
      </c>
      <c r="AB19" s="24">
        <v>0</v>
      </c>
      <c r="AC19" s="24" t="e">
        <f t="shared" si="19"/>
        <v>#DIV/0!</v>
      </c>
      <c r="AD19" s="24">
        <v>0</v>
      </c>
      <c r="AE19" s="24">
        <v>0</v>
      </c>
      <c r="AF19" s="24">
        <v>0</v>
      </c>
      <c r="AG19" s="24">
        <v>0</v>
      </c>
      <c r="AH19" s="24">
        <v>3974.3</v>
      </c>
      <c r="AI19" s="24">
        <v>4010.9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f t="shared" si="6"/>
        <v>2374</v>
      </c>
      <c r="AQ19" s="24">
        <f t="shared" si="7"/>
        <v>2397.897</v>
      </c>
      <c r="AR19" s="24">
        <f t="shared" si="20"/>
        <v>101.00661331086773</v>
      </c>
      <c r="AS19" s="24">
        <v>2374</v>
      </c>
      <c r="AT19" s="24">
        <v>2397.897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15</v>
      </c>
      <c r="BT19" s="24">
        <v>0</v>
      </c>
      <c r="BU19" s="24">
        <f t="shared" si="8"/>
        <v>7200</v>
      </c>
      <c r="BV19" s="24">
        <f t="shared" si="9"/>
        <v>6984.595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4">
        <f t="shared" si="10"/>
        <v>0</v>
      </c>
      <c r="CK19" s="24">
        <f t="shared" si="11"/>
        <v>0</v>
      </c>
    </row>
    <row r="20" spans="1:89" s="12" customFormat="1" ht="21" customHeight="1">
      <c r="A20" s="29">
        <v>11</v>
      </c>
      <c r="B20" s="23">
        <v>75</v>
      </c>
      <c r="C20" s="31" t="s">
        <v>62</v>
      </c>
      <c r="D20" s="24">
        <v>0</v>
      </c>
      <c r="E20" s="24">
        <v>10.7418</v>
      </c>
      <c r="F20" s="24">
        <f t="shared" si="0"/>
        <v>6820</v>
      </c>
      <c r="G20" s="24">
        <f t="shared" si="1"/>
        <v>5992.665</v>
      </c>
      <c r="H20" s="24">
        <f t="shared" si="12"/>
        <v>87.86898826979473</v>
      </c>
      <c r="I20" s="24">
        <f t="shared" si="2"/>
        <v>3320</v>
      </c>
      <c r="J20" s="24">
        <f t="shared" si="3"/>
        <v>2492.665</v>
      </c>
      <c r="K20" s="24">
        <f t="shared" si="13"/>
        <v>75.08027108433734</v>
      </c>
      <c r="L20" s="24">
        <f t="shared" si="4"/>
        <v>102</v>
      </c>
      <c r="M20" s="24">
        <f t="shared" si="5"/>
        <v>308.598</v>
      </c>
      <c r="N20" s="24">
        <f t="shared" si="14"/>
        <v>302.5470588235294</v>
      </c>
      <c r="O20" s="24">
        <v>2</v>
      </c>
      <c r="P20" s="24">
        <v>0</v>
      </c>
      <c r="Q20" s="24">
        <f t="shared" si="15"/>
        <v>0</v>
      </c>
      <c r="R20" s="24">
        <v>924</v>
      </c>
      <c r="S20" s="24">
        <v>384.874</v>
      </c>
      <c r="T20" s="24">
        <f t="shared" si="16"/>
        <v>41.653030303030306</v>
      </c>
      <c r="U20" s="24">
        <v>100</v>
      </c>
      <c r="V20" s="24">
        <v>308.598</v>
      </c>
      <c r="W20" s="24">
        <f t="shared" si="17"/>
        <v>308.598</v>
      </c>
      <c r="X20" s="24">
        <v>0</v>
      </c>
      <c r="Y20" s="24">
        <v>0</v>
      </c>
      <c r="Z20" s="24" t="e">
        <f t="shared" si="18"/>
        <v>#DIV/0!</v>
      </c>
      <c r="AA20" s="24">
        <v>0</v>
      </c>
      <c r="AB20" s="24">
        <v>0</v>
      </c>
      <c r="AC20" s="24" t="e">
        <f t="shared" si="19"/>
        <v>#DIV/0!</v>
      </c>
      <c r="AD20" s="24">
        <v>0</v>
      </c>
      <c r="AE20" s="24">
        <v>0</v>
      </c>
      <c r="AF20" s="24">
        <v>0</v>
      </c>
      <c r="AG20" s="24">
        <v>0</v>
      </c>
      <c r="AH20" s="24">
        <v>3500</v>
      </c>
      <c r="AI20" s="24">
        <v>3500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f t="shared" si="6"/>
        <v>2294</v>
      </c>
      <c r="AQ20" s="24">
        <f t="shared" si="7"/>
        <v>1799.193</v>
      </c>
      <c r="AR20" s="24">
        <f t="shared" si="20"/>
        <v>78.43038360941587</v>
      </c>
      <c r="AS20" s="24">
        <v>2294</v>
      </c>
      <c r="AT20" s="24">
        <v>1799.193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f t="shared" si="8"/>
        <v>6820</v>
      </c>
      <c r="BV20" s="24">
        <f t="shared" si="9"/>
        <v>5992.665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200</v>
      </c>
      <c r="CH20" s="24">
        <v>0</v>
      </c>
      <c r="CI20" s="24">
        <v>0</v>
      </c>
      <c r="CJ20" s="24">
        <f t="shared" si="10"/>
        <v>200</v>
      </c>
      <c r="CK20" s="24">
        <f t="shared" si="11"/>
        <v>0</v>
      </c>
    </row>
    <row r="21" spans="1:89" s="12" customFormat="1" ht="21" customHeight="1">
      <c r="A21" s="29">
        <v>12</v>
      </c>
      <c r="B21" s="23">
        <v>79</v>
      </c>
      <c r="C21" s="31" t="s">
        <v>63</v>
      </c>
      <c r="D21" s="24">
        <v>6837.4457</v>
      </c>
      <c r="E21" s="24">
        <v>39196.9736</v>
      </c>
      <c r="F21" s="24">
        <f t="shared" si="0"/>
        <v>101730.90000000001</v>
      </c>
      <c r="G21" s="24">
        <f t="shared" si="1"/>
        <v>101753.73799999998</v>
      </c>
      <c r="H21" s="24">
        <f t="shared" si="12"/>
        <v>100.02244942293834</v>
      </c>
      <c r="I21" s="24">
        <f t="shared" si="2"/>
        <v>77053.6</v>
      </c>
      <c r="J21" s="24">
        <f t="shared" si="3"/>
        <v>77263.55599999998</v>
      </c>
      <c r="K21" s="24">
        <f t="shared" si="13"/>
        <v>100.27248045516363</v>
      </c>
      <c r="L21" s="24">
        <f t="shared" si="4"/>
        <v>925</v>
      </c>
      <c r="M21" s="24">
        <f t="shared" si="5"/>
        <v>804.265</v>
      </c>
      <c r="N21" s="24">
        <f t="shared" si="14"/>
        <v>86.94756756756756</v>
      </c>
      <c r="O21" s="24">
        <v>125</v>
      </c>
      <c r="P21" s="24">
        <v>126.567</v>
      </c>
      <c r="Q21" s="24">
        <f t="shared" si="15"/>
        <v>101.25359999999999</v>
      </c>
      <c r="R21" s="24">
        <v>3898</v>
      </c>
      <c r="S21" s="24">
        <v>3842.842</v>
      </c>
      <c r="T21" s="24">
        <f t="shared" si="16"/>
        <v>98.58496664956388</v>
      </c>
      <c r="U21" s="24">
        <v>800</v>
      </c>
      <c r="V21" s="24">
        <v>677.698</v>
      </c>
      <c r="W21" s="24">
        <f t="shared" si="17"/>
        <v>84.71225</v>
      </c>
      <c r="X21" s="24">
        <v>70</v>
      </c>
      <c r="Y21" s="24">
        <v>79.6</v>
      </c>
      <c r="Z21" s="24">
        <f t="shared" si="18"/>
        <v>113.7142857142857</v>
      </c>
      <c r="AA21" s="24">
        <v>0</v>
      </c>
      <c r="AB21" s="24">
        <v>0</v>
      </c>
      <c r="AC21" s="24" t="e">
        <f t="shared" si="19"/>
        <v>#DIV/0!</v>
      </c>
      <c r="AD21" s="24">
        <v>0</v>
      </c>
      <c r="AE21" s="24">
        <v>0</v>
      </c>
      <c r="AF21" s="24">
        <v>0</v>
      </c>
      <c r="AG21" s="24">
        <v>0</v>
      </c>
      <c r="AH21" s="24">
        <v>13694.3</v>
      </c>
      <c r="AI21" s="24">
        <v>13694.3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f t="shared" si="6"/>
        <v>72160.6</v>
      </c>
      <c r="AQ21" s="24">
        <f t="shared" si="7"/>
        <v>72466.699</v>
      </c>
      <c r="AR21" s="24">
        <f t="shared" si="20"/>
        <v>100.42419131769967</v>
      </c>
      <c r="AS21" s="24">
        <v>72160.6</v>
      </c>
      <c r="AT21" s="24">
        <v>71244.199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1222.5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0</v>
      </c>
      <c r="BH21" s="24">
        <v>70.15</v>
      </c>
      <c r="BI21" s="24"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0</v>
      </c>
      <c r="BP21" s="24">
        <v>0</v>
      </c>
      <c r="BQ21" s="24">
        <v>0</v>
      </c>
      <c r="BR21" s="24">
        <v>0</v>
      </c>
      <c r="BS21" s="24">
        <v>0</v>
      </c>
      <c r="BT21" s="24">
        <v>-183.568</v>
      </c>
      <c r="BU21" s="24">
        <f t="shared" si="8"/>
        <v>90747.90000000001</v>
      </c>
      <c r="BV21" s="24">
        <f t="shared" si="9"/>
        <v>90774.28799999999</v>
      </c>
      <c r="BW21" s="24">
        <v>0</v>
      </c>
      <c r="BX21" s="24">
        <v>0</v>
      </c>
      <c r="BY21" s="24">
        <v>10983</v>
      </c>
      <c r="BZ21" s="24">
        <v>10979.45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17000</v>
      </c>
      <c r="CH21" s="24">
        <v>13423.9</v>
      </c>
      <c r="CI21" s="24">
        <v>0</v>
      </c>
      <c r="CJ21" s="24">
        <f t="shared" si="10"/>
        <v>27983</v>
      </c>
      <c r="CK21" s="24">
        <f t="shared" si="11"/>
        <v>24403.35</v>
      </c>
    </row>
    <row r="22" spans="1:89" ht="17.25">
      <c r="A22" s="29">
        <v>13</v>
      </c>
      <c r="B22" s="23">
        <v>15</v>
      </c>
      <c r="C22" s="31" t="s">
        <v>64</v>
      </c>
      <c r="D22" s="24">
        <v>8.5873</v>
      </c>
      <c r="E22" s="24">
        <v>693.864</v>
      </c>
      <c r="F22" s="24">
        <f t="shared" si="0"/>
        <v>9691.800000000001</v>
      </c>
      <c r="G22" s="24">
        <f t="shared" si="1"/>
        <v>7625.653</v>
      </c>
      <c r="H22" s="24">
        <f t="shared" si="12"/>
        <v>78.68149363379351</v>
      </c>
      <c r="I22" s="24">
        <f t="shared" si="2"/>
        <v>4272.2</v>
      </c>
      <c r="J22" s="24">
        <f t="shared" si="3"/>
        <v>2206.053</v>
      </c>
      <c r="K22" s="24">
        <f t="shared" si="13"/>
        <v>51.63739993445999</v>
      </c>
      <c r="L22" s="24">
        <f t="shared" si="4"/>
        <v>170</v>
      </c>
      <c r="M22" s="24">
        <f t="shared" si="5"/>
        <v>246.448</v>
      </c>
      <c r="N22" s="24">
        <f t="shared" si="14"/>
        <v>144.96941176470588</v>
      </c>
      <c r="O22" s="24">
        <v>0</v>
      </c>
      <c r="P22" s="24">
        <v>0</v>
      </c>
      <c r="Q22" s="24" t="e">
        <f t="shared" si="15"/>
        <v>#DIV/0!</v>
      </c>
      <c r="R22" s="24">
        <v>2300</v>
      </c>
      <c r="S22" s="24">
        <v>755.77</v>
      </c>
      <c r="T22" s="24">
        <f t="shared" si="16"/>
        <v>32.8595652173913</v>
      </c>
      <c r="U22" s="24">
        <v>170</v>
      </c>
      <c r="V22" s="24">
        <v>246.448</v>
      </c>
      <c r="W22" s="24">
        <f t="shared" si="17"/>
        <v>144.96941176470588</v>
      </c>
      <c r="X22" s="24">
        <v>10</v>
      </c>
      <c r="Y22" s="24">
        <v>0</v>
      </c>
      <c r="Z22" s="24">
        <f t="shared" si="18"/>
        <v>0</v>
      </c>
      <c r="AA22" s="24">
        <v>0</v>
      </c>
      <c r="AB22" s="24">
        <v>0</v>
      </c>
      <c r="AC22" s="24" t="e">
        <f t="shared" si="19"/>
        <v>#DIV/0!</v>
      </c>
      <c r="AD22" s="24">
        <v>0</v>
      </c>
      <c r="AE22" s="24">
        <v>0</v>
      </c>
      <c r="AF22" s="24">
        <v>0</v>
      </c>
      <c r="AG22" s="24">
        <v>0</v>
      </c>
      <c r="AH22" s="24">
        <v>5419.6</v>
      </c>
      <c r="AI22" s="24">
        <v>5419.6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f t="shared" si="6"/>
        <v>1792.2</v>
      </c>
      <c r="AQ22" s="24">
        <f t="shared" si="7"/>
        <v>1203.835</v>
      </c>
      <c r="AR22" s="24">
        <f t="shared" si="20"/>
        <v>67.17079567012611</v>
      </c>
      <c r="AS22" s="24">
        <v>1792.2</v>
      </c>
      <c r="AT22" s="24">
        <v>1203.835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24">
        <f t="shared" si="8"/>
        <v>9691.800000000001</v>
      </c>
      <c r="BV22" s="24">
        <f t="shared" si="9"/>
        <v>7625.653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500</v>
      </c>
      <c r="CH22" s="24">
        <v>0</v>
      </c>
      <c r="CI22" s="24">
        <v>0</v>
      </c>
      <c r="CJ22" s="24">
        <f t="shared" si="10"/>
        <v>500</v>
      </c>
      <c r="CK22" s="24">
        <f t="shared" si="11"/>
        <v>0</v>
      </c>
    </row>
    <row r="23" spans="1:89" ht="17.25">
      <c r="A23" s="29">
        <v>14</v>
      </c>
      <c r="B23" s="23">
        <v>53</v>
      </c>
      <c r="C23" s="31" t="s">
        <v>65</v>
      </c>
      <c r="D23" s="24">
        <v>28.8</v>
      </c>
      <c r="E23" s="24">
        <v>63.6007</v>
      </c>
      <c r="F23" s="24">
        <f t="shared" si="0"/>
        <v>13745</v>
      </c>
      <c r="G23" s="24">
        <f t="shared" si="1"/>
        <v>11350.244999999999</v>
      </c>
      <c r="H23" s="24">
        <f t="shared" si="12"/>
        <v>82.57726445980356</v>
      </c>
      <c r="I23" s="24">
        <f t="shared" si="2"/>
        <v>7524.9</v>
      </c>
      <c r="J23" s="24">
        <f t="shared" si="3"/>
        <v>5023.345</v>
      </c>
      <c r="K23" s="24">
        <f t="shared" si="13"/>
        <v>66.75630240933434</v>
      </c>
      <c r="L23" s="24">
        <f t="shared" si="4"/>
        <v>535.9</v>
      </c>
      <c r="M23" s="24">
        <f t="shared" si="5"/>
        <v>808.832</v>
      </c>
      <c r="N23" s="24">
        <f t="shared" si="14"/>
        <v>150.9296510543012</v>
      </c>
      <c r="O23" s="24">
        <v>0.1</v>
      </c>
      <c r="P23" s="24">
        <v>0.046</v>
      </c>
      <c r="Q23" s="24">
        <f t="shared" si="15"/>
        <v>46</v>
      </c>
      <c r="R23" s="24">
        <v>3760</v>
      </c>
      <c r="S23" s="24">
        <v>2459.81</v>
      </c>
      <c r="T23" s="24">
        <f t="shared" si="16"/>
        <v>65.42047872340426</v>
      </c>
      <c r="U23" s="24">
        <v>535.8</v>
      </c>
      <c r="V23" s="24">
        <v>808.786</v>
      </c>
      <c r="W23" s="24">
        <f t="shared" si="17"/>
        <v>150.94923478910042</v>
      </c>
      <c r="X23" s="24">
        <v>0</v>
      </c>
      <c r="Y23" s="24">
        <v>0</v>
      </c>
      <c r="Z23" s="24" t="e">
        <f t="shared" si="18"/>
        <v>#DIV/0!</v>
      </c>
      <c r="AA23" s="24">
        <v>0</v>
      </c>
      <c r="AB23" s="24">
        <v>0</v>
      </c>
      <c r="AC23" s="24" t="e">
        <f t="shared" si="19"/>
        <v>#DIV/0!</v>
      </c>
      <c r="AD23" s="24">
        <v>0</v>
      </c>
      <c r="AE23" s="24">
        <v>0</v>
      </c>
      <c r="AF23" s="24">
        <v>0</v>
      </c>
      <c r="AG23" s="24">
        <v>0</v>
      </c>
      <c r="AH23" s="24">
        <v>6220.1</v>
      </c>
      <c r="AI23" s="24">
        <v>6326.9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f t="shared" si="6"/>
        <v>3229</v>
      </c>
      <c r="AQ23" s="24">
        <f t="shared" si="7"/>
        <v>1754.703</v>
      </c>
      <c r="AR23" s="24">
        <f t="shared" si="20"/>
        <v>54.341994425518735</v>
      </c>
      <c r="AS23" s="24">
        <v>3029</v>
      </c>
      <c r="AT23" s="24">
        <v>1688.903</v>
      </c>
      <c r="AU23" s="24">
        <v>0</v>
      </c>
      <c r="AV23" s="24">
        <v>0</v>
      </c>
      <c r="AW23" s="24">
        <v>0</v>
      </c>
      <c r="AX23" s="24">
        <v>0</v>
      </c>
      <c r="AY23" s="24">
        <v>200</v>
      </c>
      <c r="AZ23" s="24">
        <v>65.8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f t="shared" si="8"/>
        <v>13745</v>
      </c>
      <c r="BV23" s="24">
        <f t="shared" si="9"/>
        <v>11350.244999999999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v>0</v>
      </c>
      <c r="CC23" s="24"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4">
        <f t="shared" si="10"/>
        <v>0</v>
      </c>
      <c r="CK23" s="24">
        <f t="shared" si="11"/>
        <v>0</v>
      </c>
    </row>
    <row r="24" spans="1:89" ht="17.25">
      <c r="A24" s="29">
        <v>15</v>
      </c>
      <c r="B24" s="23">
        <v>87</v>
      </c>
      <c r="C24" s="31" t="s">
        <v>66</v>
      </c>
      <c r="D24" s="24">
        <v>1065.0305</v>
      </c>
      <c r="E24" s="24">
        <v>269.548</v>
      </c>
      <c r="F24" s="24">
        <f t="shared" si="0"/>
        <v>6648.6</v>
      </c>
      <c r="G24" s="24">
        <f t="shared" si="1"/>
        <v>6746.005999999999</v>
      </c>
      <c r="H24" s="24">
        <f t="shared" si="12"/>
        <v>101.46506031344944</v>
      </c>
      <c r="I24" s="24">
        <f t="shared" si="2"/>
        <v>2534.5</v>
      </c>
      <c r="J24" s="24">
        <f t="shared" si="3"/>
        <v>2693.306</v>
      </c>
      <c r="K24" s="24">
        <f t="shared" si="13"/>
        <v>106.26577234168475</v>
      </c>
      <c r="L24" s="24">
        <f t="shared" si="4"/>
        <v>222.5</v>
      </c>
      <c r="M24" s="24">
        <f t="shared" si="5"/>
        <v>364.529</v>
      </c>
      <c r="N24" s="24">
        <f t="shared" si="14"/>
        <v>163.8332584269663</v>
      </c>
      <c r="O24" s="24">
        <v>0</v>
      </c>
      <c r="P24" s="24">
        <v>0</v>
      </c>
      <c r="Q24" s="24" t="e">
        <f t="shared" si="15"/>
        <v>#DIV/0!</v>
      </c>
      <c r="R24" s="24">
        <v>14.5</v>
      </c>
      <c r="S24" s="24">
        <v>50.5</v>
      </c>
      <c r="T24" s="24">
        <f t="shared" si="16"/>
        <v>348.2758620689655</v>
      </c>
      <c r="U24" s="24">
        <v>222.5</v>
      </c>
      <c r="V24" s="24">
        <v>364.529</v>
      </c>
      <c r="W24" s="24">
        <f t="shared" si="17"/>
        <v>163.8332584269663</v>
      </c>
      <c r="X24" s="24">
        <v>0</v>
      </c>
      <c r="Y24" s="24">
        <v>0</v>
      </c>
      <c r="Z24" s="24" t="e">
        <f t="shared" si="18"/>
        <v>#DIV/0!</v>
      </c>
      <c r="AA24" s="24">
        <v>0</v>
      </c>
      <c r="AB24" s="24">
        <v>0</v>
      </c>
      <c r="AC24" s="24" t="e">
        <f t="shared" si="19"/>
        <v>#DIV/0!</v>
      </c>
      <c r="AD24" s="24">
        <v>0</v>
      </c>
      <c r="AE24" s="24">
        <v>0</v>
      </c>
      <c r="AF24" s="24">
        <v>0</v>
      </c>
      <c r="AG24" s="24">
        <v>0</v>
      </c>
      <c r="AH24" s="24">
        <v>4114.1</v>
      </c>
      <c r="AI24" s="24">
        <v>4052.7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f t="shared" si="6"/>
        <v>2297.5</v>
      </c>
      <c r="AQ24" s="24">
        <f t="shared" si="7"/>
        <v>2278.277</v>
      </c>
      <c r="AR24" s="24">
        <f t="shared" si="20"/>
        <v>99.16330794341675</v>
      </c>
      <c r="AS24" s="24">
        <v>2297.5</v>
      </c>
      <c r="AT24" s="24">
        <v>2278.277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f t="shared" si="8"/>
        <v>6648.6</v>
      </c>
      <c r="BV24" s="24">
        <f t="shared" si="9"/>
        <v>6746.005999999999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4">
        <f t="shared" si="10"/>
        <v>0</v>
      </c>
      <c r="CK24" s="24">
        <f t="shared" si="11"/>
        <v>0</v>
      </c>
    </row>
    <row r="25" spans="1:89" ht="17.25">
      <c r="A25" s="29">
        <v>16</v>
      </c>
      <c r="B25" s="23">
        <v>14</v>
      </c>
      <c r="C25" s="31" t="s">
        <v>67</v>
      </c>
      <c r="D25" s="24">
        <v>0</v>
      </c>
      <c r="E25" s="24">
        <v>0.854</v>
      </c>
      <c r="F25" s="24">
        <f t="shared" si="0"/>
        <v>5627.7</v>
      </c>
      <c r="G25" s="24">
        <f t="shared" si="1"/>
        <v>4934.949</v>
      </c>
      <c r="H25" s="24">
        <f t="shared" si="12"/>
        <v>87.69033530571991</v>
      </c>
      <c r="I25" s="24">
        <f t="shared" si="2"/>
        <v>1842.4</v>
      </c>
      <c r="J25" s="24">
        <f t="shared" si="3"/>
        <v>1082.049</v>
      </c>
      <c r="K25" s="24">
        <f t="shared" si="13"/>
        <v>58.730405992184096</v>
      </c>
      <c r="L25" s="24">
        <f t="shared" si="4"/>
        <v>98.3</v>
      </c>
      <c r="M25" s="24">
        <f t="shared" si="5"/>
        <v>236.661</v>
      </c>
      <c r="N25" s="24">
        <f t="shared" si="14"/>
        <v>240.75381485249235</v>
      </c>
      <c r="O25" s="24">
        <v>5.3</v>
      </c>
      <c r="P25" s="24">
        <v>0.082</v>
      </c>
      <c r="Q25" s="24">
        <f t="shared" si="15"/>
        <v>1.5471698113207548</v>
      </c>
      <c r="R25" s="24">
        <v>829.4</v>
      </c>
      <c r="S25" s="24">
        <v>370.515</v>
      </c>
      <c r="T25" s="24">
        <f t="shared" si="16"/>
        <v>44.672654931275616</v>
      </c>
      <c r="U25" s="24">
        <v>93</v>
      </c>
      <c r="V25" s="24">
        <v>236.579</v>
      </c>
      <c r="W25" s="24">
        <f t="shared" si="17"/>
        <v>254.38602150537636</v>
      </c>
      <c r="X25" s="24">
        <v>20</v>
      </c>
      <c r="Y25" s="24">
        <v>25.2</v>
      </c>
      <c r="Z25" s="24">
        <f t="shared" si="18"/>
        <v>126</v>
      </c>
      <c r="AA25" s="24">
        <v>0</v>
      </c>
      <c r="AB25" s="24">
        <v>0</v>
      </c>
      <c r="AC25" s="24" t="e">
        <f t="shared" si="19"/>
        <v>#DIV/0!</v>
      </c>
      <c r="AD25" s="24">
        <v>0</v>
      </c>
      <c r="AE25" s="24">
        <v>0</v>
      </c>
      <c r="AF25" s="24">
        <v>0</v>
      </c>
      <c r="AG25" s="24">
        <v>0</v>
      </c>
      <c r="AH25" s="24">
        <v>3785.3</v>
      </c>
      <c r="AI25" s="24">
        <v>3852.9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f t="shared" si="6"/>
        <v>894.7</v>
      </c>
      <c r="AQ25" s="24">
        <f t="shared" si="7"/>
        <v>449.673</v>
      </c>
      <c r="AR25" s="24">
        <f t="shared" si="20"/>
        <v>50.25964010282776</v>
      </c>
      <c r="AS25" s="24">
        <v>894.7</v>
      </c>
      <c r="AT25" s="24">
        <v>449.673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4">
        <v>0</v>
      </c>
      <c r="BU25" s="24">
        <f t="shared" si="8"/>
        <v>5627.7</v>
      </c>
      <c r="BV25" s="24">
        <f t="shared" si="9"/>
        <v>4934.949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100</v>
      </c>
      <c r="CH25" s="24">
        <v>0</v>
      </c>
      <c r="CI25" s="24">
        <v>0</v>
      </c>
      <c r="CJ25" s="24">
        <f t="shared" si="10"/>
        <v>100</v>
      </c>
      <c r="CK25" s="24">
        <f t="shared" si="11"/>
        <v>0</v>
      </c>
    </row>
    <row r="26" spans="1:89" ht="17.25">
      <c r="A26" s="29">
        <v>17</v>
      </c>
      <c r="B26" s="23">
        <v>28</v>
      </c>
      <c r="C26" s="31" t="s">
        <v>68</v>
      </c>
      <c r="D26" s="24">
        <v>0.85</v>
      </c>
      <c r="E26" s="24">
        <v>0.0007</v>
      </c>
      <c r="F26" s="24">
        <f t="shared" si="0"/>
        <v>6850.3</v>
      </c>
      <c r="G26" s="24">
        <f t="shared" si="1"/>
        <v>5788.841</v>
      </c>
      <c r="H26" s="24">
        <f t="shared" si="12"/>
        <v>84.50492679152738</v>
      </c>
      <c r="I26" s="24">
        <f t="shared" si="2"/>
        <v>2914.5</v>
      </c>
      <c r="J26" s="24">
        <f t="shared" si="3"/>
        <v>1879.241</v>
      </c>
      <c r="K26" s="24">
        <f t="shared" si="13"/>
        <v>64.47901869960542</v>
      </c>
      <c r="L26" s="24">
        <f t="shared" si="4"/>
        <v>324.5</v>
      </c>
      <c r="M26" s="24">
        <f t="shared" si="5"/>
        <v>251.126</v>
      </c>
      <c r="N26" s="24">
        <f t="shared" si="14"/>
        <v>77.38859784283513</v>
      </c>
      <c r="O26" s="24">
        <v>0</v>
      </c>
      <c r="P26" s="24">
        <v>0</v>
      </c>
      <c r="Q26" s="24" t="e">
        <f t="shared" si="15"/>
        <v>#DIV/0!</v>
      </c>
      <c r="R26" s="24">
        <v>1280</v>
      </c>
      <c r="S26" s="24">
        <v>1011.27</v>
      </c>
      <c r="T26" s="24">
        <f t="shared" si="16"/>
        <v>79.00546874999999</v>
      </c>
      <c r="U26" s="24">
        <v>324.5</v>
      </c>
      <c r="V26" s="24">
        <v>251.126</v>
      </c>
      <c r="W26" s="24">
        <f t="shared" si="17"/>
        <v>77.38859784283513</v>
      </c>
      <c r="X26" s="24">
        <v>0</v>
      </c>
      <c r="Y26" s="24">
        <v>0</v>
      </c>
      <c r="Z26" s="24" t="e">
        <f t="shared" si="18"/>
        <v>#DIV/0!</v>
      </c>
      <c r="AA26" s="24">
        <v>0</v>
      </c>
      <c r="AB26" s="24">
        <v>0</v>
      </c>
      <c r="AC26" s="24" t="e">
        <f t="shared" si="19"/>
        <v>#DIV/0!</v>
      </c>
      <c r="AD26" s="24">
        <v>0</v>
      </c>
      <c r="AE26" s="24">
        <v>0</v>
      </c>
      <c r="AF26" s="24">
        <v>0</v>
      </c>
      <c r="AG26" s="24">
        <v>0</v>
      </c>
      <c r="AH26" s="24">
        <v>3935.8</v>
      </c>
      <c r="AI26" s="24">
        <v>3909.6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f t="shared" si="6"/>
        <v>1310</v>
      </c>
      <c r="AQ26" s="24">
        <f t="shared" si="7"/>
        <v>616.845</v>
      </c>
      <c r="AR26" s="24">
        <f t="shared" si="20"/>
        <v>47.08740458015267</v>
      </c>
      <c r="AS26" s="24">
        <v>1240</v>
      </c>
      <c r="AT26" s="24">
        <v>539.845</v>
      </c>
      <c r="AU26" s="24">
        <v>70</v>
      </c>
      <c r="AV26" s="24">
        <v>77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0</v>
      </c>
      <c r="BL26" s="24">
        <v>0</v>
      </c>
      <c r="BM26" s="24">
        <v>0</v>
      </c>
      <c r="BN26" s="24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4">
        <f t="shared" si="8"/>
        <v>6850.3</v>
      </c>
      <c r="BV26" s="24">
        <f t="shared" si="9"/>
        <v>5788.841</v>
      </c>
      <c r="BW26" s="24">
        <v>0</v>
      </c>
      <c r="BX26" s="24">
        <v>0</v>
      </c>
      <c r="BY26" s="24">
        <v>0</v>
      </c>
      <c r="BZ26" s="24">
        <v>0</v>
      </c>
      <c r="CA26" s="24">
        <v>0</v>
      </c>
      <c r="CB26" s="24">
        <v>0</v>
      </c>
      <c r="CC26" s="24">
        <v>0</v>
      </c>
      <c r="CD26" s="24">
        <v>0</v>
      </c>
      <c r="CE26" s="24">
        <v>0</v>
      </c>
      <c r="CF26" s="24">
        <v>0</v>
      </c>
      <c r="CG26" s="24">
        <v>200</v>
      </c>
      <c r="CH26" s="24">
        <v>100</v>
      </c>
      <c r="CI26" s="24">
        <v>0</v>
      </c>
      <c r="CJ26" s="24">
        <f t="shared" si="10"/>
        <v>200</v>
      </c>
      <c r="CK26" s="24">
        <f t="shared" si="11"/>
        <v>100</v>
      </c>
    </row>
    <row r="27" spans="1:89" ht="17.25">
      <c r="A27" s="29">
        <v>18</v>
      </c>
      <c r="B27" s="23">
        <v>66</v>
      </c>
      <c r="C27" s="31" t="s">
        <v>69</v>
      </c>
      <c r="D27" s="24">
        <v>235.0253</v>
      </c>
      <c r="E27" s="24">
        <v>1609.985</v>
      </c>
      <c r="F27" s="24">
        <f t="shared" si="0"/>
        <v>7328.1</v>
      </c>
      <c r="G27" s="24">
        <f t="shared" si="1"/>
        <v>7344.575</v>
      </c>
      <c r="H27" s="24">
        <f t="shared" si="12"/>
        <v>100.22481953030116</v>
      </c>
      <c r="I27" s="24">
        <f t="shared" si="2"/>
        <v>3828.1</v>
      </c>
      <c r="J27" s="24">
        <f t="shared" si="3"/>
        <v>3844.575</v>
      </c>
      <c r="K27" s="24">
        <f t="shared" si="13"/>
        <v>100.43037015751939</v>
      </c>
      <c r="L27" s="24">
        <f t="shared" si="4"/>
        <v>271.7</v>
      </c>
      <c r="M27" s="24">
        <f t="shared" si="5"/>
        <v>285.05</v>
      </c>
      <c r="N27" s="24">
        <f t="shared" si="14"/>
        <v>104.9135075450865</v>
      </c>
      <c r="O27" s="24">
        <v>0</v>
      </c>
      <c r="P27" s="24">
        <v>0</v>
      </c>
      <c r="Q27" s="24" t="e">
        <f t="shared" si="15"/>
        <v>#DIV/0!</v>
      </c>
      <c r="R27" s="24">
        <v>16.9</v>
      </c>
      <c r="S27" s="24">
        <v>17.65</v>
      </c>
      <c r="T27" s="24">
        <f t="shared" si="16"/>
        <v>104.4378698224852</v>
      </c>
      <c r="U27" s="24">
        <v>271.7</v>
      </c>
      <c r="V27" s="24">
        <v>285.05</v>
      </c>
      <c r="W27" s="24">
        <f t="shared" si="17"/>
        <v>104.9135075450865</v>
      </c>
      <c r="X27" s="24">
        <v>0</v>
      </c>
      <c r="Y27" s="24">
        <v>0</v>
      </c>
      <c r="Z27" s="24" t="e">
        <f t="shared" si="18"/>
        <v>#DIV/0!</v>
      </c>
      <c r="AA27" s="24">
        <v>0</v>
      </c>
      <c r="AB27" s="24">
        <v>0</v>
      </c>
      <c r="AC27" s="24" t="e">
        <f t="shared" si="19"/>
        <v>#DIV/0!</v>
      </c>
      <c r="AD27" s="24">
        <v>0</v>
      </c>
      <c r="AE27" s="24">
        <v>0</v>
      </c>
      <c r="AF27" s="24">
        <v>0</v>
      </c>
      <c r="AG27" s="24">
        <v>0</v>
      </c>
      <c r="AH27" s="24">
        <v>3500</v>
      </c>
      <c r="AI27" s="24">
        <v>3500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f t="shared" si="6"/>
        <v>3539.5</v>
      </c>
      <c r="AQ27" s="24">
        <f t="shared" si="7"/>
        <v>3539.375</v>
      </c>
      <c r="AR27" s="24">
        <f t="shared" si="20"/>
        <v>99.99646842774403</v>
      </c>
      <c r="AS27" s="24">
        <v>3539.5</v>
      </c>
      <c r="AT27" s="24">
        <v>3539.375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2.5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0</v>
      </c>
      <c r="BU27" s="24">
        <f t="shared" si="8"/>
        <v>7328.1</v>
      </c>
      <c r="BV27" s="24">
        <f t="shared" si="9"/>
        <v>7344.575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4">
        <f t="shared" si="10"/>
        <v>0</v>
      </c>
      <c r="CK27" s="24">
        <f t="shared" si="11"/>
        <v>0</v>
      </c>
    </row>
    <row r="28" spans="1:89" ht="17.25">
      <c r="A28" s="29">
        <v>19</v>
      </c>
      <c r="B28" s="23">
        <v>71</v>
      </c>
      <c r="C28" s="31" t="s">
        <v>70</v>
      </c>
      <c r="D28" s="24">
        <v>400.5819</v>
      </c>
      <c r="E28" s="24">
        <v>707.087</v>
      </c>
      <c r="F28" s="24">
        <f t="shared" si="0"/>
        <v>12843.400000000001</v>
      </c>
      <c r="G28" s="24">
        <f t="shared" si="1"/>
        <v>12770.636999999999</v>
      </c>
      <c r="H28" s="24">
        <f t="shared" si="12"/>
        <v>99.43345998723078</v>
      </c>
      <c r="I28" s="24">
        <f t="shared" si="2"/>
        <v>4341</v>
      </c>
      <c r="J28" s="24">
        <f t="shared" si="3"/>
        <v>4268.237</v>
      </c>
      <c r="K28" s="24">
        <f t="shared" si="13"/>
        <v>98.32381939645242</v>
      </c>
      <c r="L28" s="24">
        <f t="shared" si="4"/>
        <v>403.2</v>
      </c>
      <c r="M28" s="24">
        <f t="shared" si="5"/>
        <v>356.022</v>
      </c>
      <c r="N28" s="24">
        <f t="shared" si="14"/>
        <v>88.29910714285715</v>
      </c>
      <c r="O28" s="24">
        <v>3.2</v>
      </c>
      <c r="P28" s="24">
        <v>0.066</v>
      </c>
      <c r="Q28" s="24">
        <f t="shared" si="15"/>
        <v>2.0625</v>
      </c>
      <c r="R28" s="24">
        <v>672</v>
      </c>
      <c r="S28" s="24">
        <v>628.394</v>
      </c>
      <c r="T28" s="24">
        <f t="shared" si="16"/>
        <v>93.51101190476192</v>
      </c>
      <c r="U28" s="24">
        <v>400</v>
      </c>
      <c r="V28" s="24">
        <v>355.956</v>
      </c>
      <c r="W28" s="24">
        <f t="shared" si="17"/>
        <v>88.989</v>
      </c>
      <c r="X28" s="24">
        <v>20</v>
      </c>
      <c r="Y28" s="24">
        <v>20</v>
      </c>
      <c r="Z28" s="24">
        <f t="shared" si="18"/>
        <v>100</v>
      </c>
      <c r="AA28" s="24">
        <v>0</v>
      </c>
      <c r="AB28" s="24">
        <v>0</v>
      </c>
      <c r="AC28" s="24" t="e">
        <f t="shared" si="19"/>
        <v>#DIV/0!</v>
      </c>
      <c r="AD28" s="24">
        <v>0</v>
      </c>
      <c r="AE28" s="24">
        <v>0</v>
      </c>
      <c r="AF28" s="24">
        <v>0</v>
      </c>
      <c r="AG28" s="24">
        <v>0</v>
      </c>
      <c r="AH28" s="24">
        <v>8502.4</v>
      </c>
      <c r="AI28" s="24">
        <v>8502.4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f t="shared" si="6"/>
        <v>3245.8</v>
      </c>
      <c r="AQ28" s="24">
        <f t="shared" si="7"/>
        <v>3233.571</v>
      </c>
      <c r="AR28" s="24">
        <f t="shared" si="20"/>
        <v>99.62323618214307</v>
      </c>
      <c r="AS28" s="24">
        <v>2845.8</v>
      </c>
      <c r="AT28" s="24">
        <v>2833.571</v>
      </c>
      <c r="AU28" s="24">
        <v>0</v>
      </c>
      <c r="AV28" s="24">
        <v>0</v>
      </c>
      <c r="AW28" s="24">
        <v>0</v>
      </c>
      <c r="AX28" s="24">
        <v>0</v>
      </c>
      <c r="AY28" s="24">
        <v>400</v>
      </c>
      <c r="AZ28" s="24">
        <v>400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30.25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f t="shared" si="8"/>
        <v>12843.400000000001</v>
      </c>
      <c r="BV28" s="24">
        <f t="shared" si="9"/>
        <v>12770.636999999999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4">
        <f t="shared" si="10"/>
        <v>0</v>
      </c>
      <c r="CK28" s="24">
        <f t="shared" si="11"/>
        <v>0</v>
      </c>
    </row>
    <row r="29" spans="1:89" ht="17.25">
      <c r="A29" s="29">
        <v>20</v>
      </c>
      <c r="B29" s="23">
        <v>18</v>
      </c>
      <c r="C29" s="31" t="s">
        <v>71</v>
      </c>
      <c r="D29" s="24">
        <v>7.3669</v>
      </c>
      <c r="E29" s="24">
        <v>1375.878</v>
      </c>
      <c r="F29" s="24">
        <f t="shared" si="0"/>
        <v>13593</v>
      </c>
      <c r="G29" s="24">
        <f t="shared" si="1"/>
        <v>13199.732</v>
      </c>
      <c r="H29" s="24">
        <f t="shared" si="12"/>
        <v>97.10683440005884</v>
      </c>
      <c r="I29" s="24">
        <f t="shared" si="2"/>
        <v>4944.9</v>
      </c>
      <c r="J29" s="24">
        <f t="shared" si="3"/>
        <v>4527.632</v>
      </c>
      <c r="K29" s="24">
        <f t="shared" si="13"/>
        <v>91.5616493761249</v>
      </c>
      <c r="L29" s="24">
        <f t="shared" si="4"/>
        <v>161.7</v>
      </c>
      <c r="M29" s="24">
        <f t="shared" si="5"/>
        <v>465.4</v>
      </c>
      <c r="N29" s="24">
        <f t="shared" si="14"/>
        <v>287.81694495980213</v>
      </c>
      <c r="O29" s="24">
        <v>0</v>
      </c>
      <c r="P29" s="24">
        <v>0</v>
      </c>
      <c r="Q29" s="24" t="e">
        <f t="shared" si="15"/>
        <v>#DIV/0!</v>
      </c>
      <c r="R29" s="24">
        <v>2303.2</v>
      </c>
      <c r="S29" s="24">
        <v>1779.3</v>
      </c>
      <c r="T29" s="24">
        <f t="shared" si="16"/>
        <v>77.25338659256687</v>
      </c>
      <c r="U29" s="24">
        <v>161.7</v>
      </c>
      <c r="V29" s="24">
        <v>465.4</v>
      </c>
      <c r="W29" s="24">
        <f t="shared" si="17"/>
        <v>287.81694495980213</v>
      </c>
      <c r="X29" s="24">
        <v>10</v>
      </c>
      <c r="Y29" s="24">
        <v>0</v>
      </c>
      <c r="Z29" s="24">
        <f t="shared" si="18"/>
        <v>0</v>
      </c>
      <c r="AA29" s="24">
        <v>0</v>
      </c>
      <c r="AB29" s="24">
        <v>0</v>
      </c>
      <c r="AC29" s="24" t="e">
        <f t="shared" si="19"/>
        <v>#DIV/0!</v>
      </c>
      <c r="AD29" s="24">
        <v>0</v>
      </c>
      <c r="AE29" s="24">
        <v>0</v>
      </c>
      <c r="AF29" s="24">
        <v>0</v>
      </c>
      <c r="AG29" s="24">
        <v>0</v>
      </c>
      <c r="AH29" s="24">
        <v>8648.1</v>
      </c>
      <c r="AI29" s="24">
        <v>8648.1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f t="shared" si="6"/>
        <v>2470</v>
      </c>
      <c r="AQ29" s="24">
        <f t="shared" si="7"/>
        <v>2282.932</v>
      </c>
      <c r="AR29" s="24">
        <f t="shared" si="20"/>
        <v>92.4263967611336</v>
      </c>
      <c r="AS29" s="24">
        <v>2470</v>
      </c>
      <c r="AT29" s="24">
        <v>2282.932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4">
        <v>0</v>
      </c>
      <c r="BH29" s="24">
        <v>0</v>
      </c>
      <c r="BI29" s="24">
        <v>0</v>
      </c>
      <c r="BJ29" s="24">
        <v>0</v>
      </c>
      <c r="BK29" s="24">
        <v>0</v>
      </c>
      <c r="BL29" s="24">
        <v>0</v>
      </c>
      <c r="BM29" s="24">
        <v>0</v>
      </c>
      <c r="BN29" s="24">
        <v>0</v>
      </c>
      <c r="BO29" s="24">
        <v>0</v>
      </c>
      <c r="BP29" s="24">
        <v>0</v>
      </c>
      <c r="BQ29" s="24">
        <v>0</v>
      </c>
      <c r="BR29" s="24">
        <v>0</v>
      </c>
      <c r="BS29" s="24">
        <v>0</v>
      </c>
      <c r="BT29" s="24">
        <v>0</v>
      </c>
      <c r="BU29" s="24">
        <f t="shared" si="8"/>
        <v>13593</v>
      </c>
      <c r="BV29" s="24">
        <f t="shared" si="9"/>
        <v>13175.732</v>
      </c>
      <c r="BW29" s="24">
        <v>0</v>
      </c>
      <c r="BX29" s="24">
        <v>0</v>
      </c>
      <c r="BY29" s="24">
        <v>0</v>
      </c>
      <c r="BZ29" s="24">
        <v>24</v>
      </c>
      <c r="CA29" s="24">
        <v>0</v>
      </c>
      <c r="CB29" s="24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4">
        <v>0</v>
      </c>
      <c r="CJ29" s="24">
        <f t="shared" si="10"/>
        <v>0</v>
      </c>
      <c r="CK29" s="24">
        <f t="shared" si="11"/>
        <v>24</v>
      </c>
    </row>
    <row r="30" spans="1:89" ht="17.25">
      <c r="A30" s="29">
        <v>21</v>
      </c>
      <c r="B30" s="23">
        <v>91</v>
      </c>
      <c r="C30" s="31" t="s">
        <v>72</v>
      </c>
      <c r="D30" s="24">
        <v>2360.3025</v>
      </c>
      <c r="E30" s="24">
        <v>5164.232</v>
      </c>
      <c r="F30" s="24">
        <f t="shared" si="0"/>
        <v>19759.5</v>
      </c>
      <c r="G30" s="24">
        <f t="shared" si="1"/>
        <v>18535.227</v>
      </c>
      <c r="H30" s="24">
        <f t="shared" si="12"/>
        <v>93.80412965915129</v>
      </c>
      <c r="I30" s="24">
        <f t="shared" si="2"/>
        <v>5902.299999999999</v>
      </c>
      <c r="J30" s="24">
        <f t="shared" si="3"/>
        <v>4656.827</v>
      </c>
      <c r="K30" s="24">
        <f t="shared" si="13"/>
        <v>78.89851413855618</v>
      </c>
      <c r="L30" s="24">
        <f t="shared" si="4"/>
        <v>529</v>
      </c>
      <c r="M30" s="24">
        <f t="shared" si="5"/>
        <v>726.895</v>
      </c>
      <c r="N30" s="24">
        <f t="shared" si="14"/>
        <v>137.4092627599244</v>
      </c>
      <c r="O30" s="24">
        <v>9</v>
      </c>
      <c r="P30" s="24">
        <v>4.126</v>
      </c>
      <c r="Q30" s="24">
        <f t="shared" si="15"/>
        <v>45.84444444444445</v>
      </c>
      <c r="R30" s="24">
        <v>2781.1</v>
      </c>
      <c r="S30" s="24">
        <v>2152.386</v>
      </c>
      <c r="T30" s="24">
        <f t="shared" si="16"/>
        <v>77.39333357304665</v>
      </c>
      <c r="U30" s="24">
        <v>520</v>
      </c>
      <c r="V30" s="24">
        <v>722.769</v>
      </c>
      <c r="W30" s="24">
        <f t="shared" si="17"/>
        <v>138.99403846153845</v>
      </c>
      <c r="X30" s="24">
        <v>21.5</v>
      </c>
      <c r="Y30" s="24">
        <v>36.5</v>
      </c>
      <c r="Z30" s="24">
        <f t="shared" si="18"/>
        <v>169.7674418604651</v>
      </c>
      <c r="AA30" s="24">
        <v>0</v>
      </c>
      <c r="AB30" s="24">
        <v>0</v>
      </c>
      <c r="AC30" s="24" t="e">
        <f t="shared" si="19"/>
        <v>#DIV/0!</v>
      </c>
      <c r="AD30" s="24">
        <v>0</v>
      </c>
      <c r="AE30" s="24">
        <v>0</v>
      </c>
      <c r="AF30" s="24">
        <v>0</v>
      </c>
      <c r="AG30" s="24">
        <v>0</v>
      </c>
      <c r="AH30" s="24">
        <v>12203.2</v>
      </c>
      <c r="AI30" s="24">
        <v>12224.4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f t="shared" si="6"/>
        <v>2570.7</v>
      </c>
      <c r="AQ30" s="24">
        <f t="shared" si="7"/>
        <v>1741.046</v>
      </c>
      <c r="AR30" s="24">
        <f t="shared" si="20"/>
        <v>67.72653362897266</v>
      </c>
      <c r="AS30" s="24">
        <v>2570.7</v>
      </c>
      <c r="AT30" s="24">
        <v>1741.046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24">
        <v>0</v>
      </c>
      <c r="BH30" s="24">
        <v>0</v>
      </c>
      <c r="BI30" s="24">
        <v>0</v>
      </c>
      <c r="BJ30" s="24">
        <v>0</v>
      </c>
      <c r="BK30" s="24">
        <v>0</v>
      </c>
      <c r="BL30" s="24">
        <v>0</v>
      </c>
      <c r="BM30" s="24">
        <v>0</v>
      </c>
      <c r="BN30" s="24">
        <v>0</v>
      </c>
      <c r="BO30" s="24">
        <v>0</v>
      </c>
      <c r="BP30" s="24">
        <v>0</v>
      </c>
      <c r="BQ30" s="24">
        <v>0</v>
      </c>
      <c r="BR30" s="24">
        <v>0</v>
      </c>
      <c r="BS30" s="24">
        <v>0</v>
      </c>
      <c r="BT30" s="24">
        <v>0</v>
      </c>
      <c r="BU30" s="24">
        <f t="shared" si="8"/>
        <v>18105.5</v>
      </c>
      <c r="BV30" s="24">
        <f t="shared" si="9"/>
        <v>16881.227</v>
      </c>
      <c r="BW30" s="24">
        <v>0</v>
      </c>
      <c r="BX30" s="24">
        <v>0</v>
      </c>
      <c r="BY30" s="24">
        <v>1654</v>
      </c>
      <c r="BZ30" s="24">
        <v>1654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4">
        <v>0</v>
      </c>
      <c r="CJ30" s="24">
        <f t="shared" si="10"/>
        <v>1654</v>
      </c>
      <c r="CK30" s="24">
        <f t="shared" si="11"/>
        <v>1654</v>
      </c>
    </row>
    <row r="31" spans="1:89" ht="17.25">
      <c r="A31" s="29">
        <v>22</v>
      </c>
      <c r="B31" s="23">
        <v>47</v>
      </c>
      <c r="C31" s="31" t="s">
        <v>73</v>
      </c>
      <c r="D31" s="24">
        <v>57.2158</v>
      </c>
      <c r="E31" s="24">
        <v>566.273</v>
      </c>
      <c r="F31" s="24">
        <f t="shared" si="0"/>
        <v>10083.2</v>
      </c>
      <c r="G31" s="24">
        <f t="shared" si="1"/>
        <v>10536.796</v>
      </c>
      <c r="H31" s="24">
        <f t="shared" si="12"/>
        <v>104.49853221199619</v>
      </c>
      <c r="I31" s="24">
        <f t="shared" si="2"/>
        <v>4130.4</v>
      </c>
      <c r="J31" s="24">
        <f t="shared" si="3"/>
        <v>4583.996</v>
      </c>
      <c r="K31" s="24">
        <f t="shared" si="13"/>
        <v>110.9818903738137</v>
      </c>
      <c r="L31" s="24">
        <f t="shared" si="4"/>
        <v>208.3</v>
      </c>
      <c r="M31" s="24">
        <f t="shared" si="5"/>
        <v>232.354</v>
      </c>
      <c r="N31" s="24">
        <f t="shared" si="14"/>
        <v>111.54776764282286</v>
      </c>
      <c r="O31" s="24">
        <v>124.3</v>
      </c>
      <c r="P31" s="24">
        <v>0</v>
      </c>
      <c r="Q31" s="24">
        <f t="shared" si="15"/>
        <v>0</v>
      </c>
      <c r="R31" s="24">
        <v>1176</v>
      </c>
      <c r="S31" s="24">
        <v>1209.95</v>
      </c>
      <c r="T31" s="24">
        <f t="shared" si="16"/>
        <v>102.88690476190476</v>
      </c>
      <c r="U31" s="24">
        <v>84</v>
      </c>
      <c r="V31" s="24">
        <v>232.354</v>
      </c>
      <c r="W31" s="24">
        <f t="shared" si="17"/>
        <v>276.6119047619048</v>
      </c>
      <c r="X31" s="24">
        <v>300</v>
      </c>
      <c r="Y31" s="24">
        <v>505</v>
      </c>
      <c r="Z31" s="24">
        <f t="shared" si="18"/>
        <v>168.33333333333334</v>
      </c>
      <c r="AA31" s="24">
        <v>0</v>
      </c>
      <c r="AB31" s="24">
        <v>0</v>
      </c>
      <c r="AC31" s="24" t="e">
        <f t="shared" si="19"/>
        <v>#DIV/0!</v>
      </c>
      <c r="AD31" s="24">
        <v>0</v>
      </c>
      <c r="AE31" s="24">
        <v>0</v>
      </c>
      <c r="AF31" s="24">
        <v>0</v>
      </c>
      <c r="AG31" s="24">
        <v>0</v>
      </c>
      <c r="AH31" s="24">
        <v>5952.8</v>
      </c>
      <c r="AI31" s="24">
        <v>5952.8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f t="shared" si="6"/>
        <v>660.1</v>
      </c>
      <c r="AQ31" s="24">
        <f t="shared" si="7"/>
        <v>717.392</v>
      </c>
      <c r="AR31" s="24">
        <f t="shared" si="20"/>
        <v>108.67929101651266</v>
      </c>
      <c r="AS31" s="24">
        <v>660.1</v>
      </c>
      <c r="AT31" s="24">
        <v>717.392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107</v>
      </c>
      <c r="BF31" s="24">
        <v>240</v>
      </c>
      <c r="BG31" s="24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  <c r="BR31" s="24">
        <v>1679</v>
      </c>
      <c r="BS31" s="24">
        <v>1679.3</v>
      </c>
      <c r="BT31" s="24">
        <v>0</v>
      </c>
      <c r="BU31" s="24">
        <f t="shared" si="8"/>
        <v>10083.2</v>
      </c>
      <c r="BV31" s="24">
        <f t="shared" si="9"/>
        <v>10536.796</v>
      </c>
      <c r="BW31" s="24">
        <v>0</v>
      </c>
      <c r="BX31" s="24">
        <v>0</v>
      </c>
      <c r="BY31" s="24">
        <v>0</v>
      </c>
      <c r="BZ31" s="24">
        <v>0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537</v>
      </c>
      <c r="CH31" s="24">
        <v>537</v>
      </c>
      <c r="CI31" s="24">
        <v>0</v>
      </c>
      <c r="CJ31" s="24">
        <f t="shared" si="10"/>
        <v>537</v>
      </c>
      <c r="CK31" s="24">
        <f t="shared" si="11"/>
        <v>537</v>
      </c>
    </row>
    <row r="32" spans="1:89" ht="17.25">
      <c r="A32" s="29">
        <v>23</v>
      </c>
      <c r="B32" s="23">
        <v>11</v>
      </c>
      <c r="C32" s="31" t="s">
        <v>74</v>
      </c>
      <c r="D32" s="24">
        <v>1872.2031</v>
      </c>
      <c r="E32" s="24">
        <v>38.0742</v>
      </c>
      <c r="F32" s="24">
        <f t="shared" si="0"/>
        <v>16173.400000000001</v>
      </c>
      <c r="G32" s="24">
        <f t="shared" si="1"/>
        <v>16226.702900000002</v>
      </c>
      <c r="H32" s="24">
        <f t="shared" si="12"/>
        <v>100.32957139500662</v>
      </c>
      <c r="I32" s="24">
        <f t="shared" si="2"/>
        <v>6532.8</v>
      </c>
      <c r="J32" s="24">
        <f t="shared" si="3"/>
        <v>6627.0029</v>
      </c>
      <c r="K32" s="24">
        <f t="shared" si="13"/>
        <v>101.44199883663974</v>
      </c>
      <c r="L32" s="24">
        <f t="shared" si="4"/>
        <v>1241.8</v>
      </c>
      <c r="M32" s="24">
        <f t="shared" si="5"/>
        <v>1252.61</v>
      </c>
      <c r="N32" s="24">
        <f t="shared" si="14"/>
        <v>100.87051054920278</v>
      </c>
      <c r="O32" s="24">
        <v>0</v>
      </c>
      <c r="P32" s="24">
        <v>0.05</v>
      </c>
      <c r="Q32" s="24" t="e">
        <f t="shared" si="15"/>
        <v>#DIV/0!</v>
      </c>
      <c r="R32" s="24">
        <v>759.7</v>
      </c>
      <c r="S32" s="24">
        <v>797.308</v>
      </c>
      <c r="T32" s="24">
        <f t="shared" si="16"/>
        <v>104.95037514808476</v>
      </c>
      <c r="U32" s="24">
        <v>1241.8</v>
      </c>
      <c r="V32" s="24">
        <v>1252.56</v>
      </c>
      <c r="W32" s="24">
        <f t="shared" si="17"/>
        <v>100.86648413593171</v>
      </c>
      <c r="X32" s="24">
        <v>0</v>
      </c>
      <c r="Y32" s="24">
        <v>0</v>
      </c>
      <c r="Z32" s="24" t="e">
        <f t="shared" si="18"/>
        <v>#DIV/0!</v>
      </c>
      <c r="AA32" s="24">
        <v>0</v>
      </c>
      <c r="AB32" s="24">
        <v>0</v>
      </c>
      <c r="AC32" s="24" t="e">
        <f t="shared" si="19"/>
        <v>#DIV/0!</v>
      </c>
      <c r="AD32" s="24">
        <v>0</v>
      </c>
      <c r="AE32" s="24">
        <v>0</v>
      </c>
      <c r="AF32" s="24">
        <v>0</v>
      </c>
      <c r="AG32" s="24">
        <v>0</v>
      </c>
      <c r="AH32" s="24">
        <v>9640.6</v>
      </c>
      <c r="AI32" s="24">
        <v>9599.7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f t="shared" si="6"/>
        <v>4531.3</v>
      </c>
      <c r="AQ32" s="24">
        <f t="shared" si="7"/>
        <v>4554.2349</v>
      </c>
      <c r="AR32" s="24">
        <f t="shared" si="20"/>
        <v>100.50614393220489</v>
      </c>
      <c r="AS32" s="24">
        <v>4531.3</v>
      </c>
      <c r="AT32" s="24">
        <v>4554.2349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4">
        <v>0</v>
      </c>
      <c r="BH32" s="24">
        <v>22.85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  <c r="BP32" s="24">
        <v>0</v>
      </c>
      <c r="BQ32" s="24">
        <v>0</v>
      </c>
      <c r="BR32" s="24">
        <v>0</v>
      </c>
      <c r="BS32" s="24">
        <v>0</v>
      </c>
      <c r="BT32" s="24">
        <v>0</v>
      </c>
      <c r="BU32" s="24">
        <f t="shared" si="8"/>
        <v>16173.400000000001</v>
      </c>
      <c r="BV32" s="24">
        <f t="shared" si="9"/>
        <v>16226.702900000002</v>
      </c>
      <c r="BW32" s="24">
        <v>0</v>
      </c>
      <c r="BX32" s="24">
        <v>0</v>
      </c>
      <c r="BY32" s="24">
        <v>0</v>
      </c>
      <c r="BZ32" s="24">
        <v>0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4">
        <f t="shared" si="10"/>
        <v>0</v>
      </c>
      <c r="CK32" s="24">
        <f t="shared" si="11"/>
        <v>0</v>
      </c>
    </row>
    <row r="33" spans="1:89" ht="17.25">
      <c r="A33" s="29">
        <v>24</v>
      </c>
      <c r="B33" s="23">
        <v>43</v>
      </c>
      <c r="C33" s="31" t="s">
        <v>75</v>
      </c>
      <c r="D33" s="24">
        <v>406.8912</v>
      </c>
      <c r="E33" s="24">
        <v>4145.577</v>
      </c>
      <c r="F33" s="24">
        <f t="shared" si="0"/>
        <v>27174.2</v>
      </c>
      <c r="G33" s="24">
        <f t="shared" si="1"/>
        <v>25497.944</v>
      </c>
      <c r="H33" s="24">
        <f t="shared" si="12"/>
        <v>93.83144305996129</v>
      </c>
      <c r="I33" s="24">
        <f t="shared" si="2"/>
        <v>6304.2</v>
      </c>
      <c r="J33" s="24">
        <f t="shared" si="3"/>
        <v>4509.744</v>
      </c>
      <c r="K33" s="24">
        <f t="shared" si="13"/>
        <v>71.5355477300847</v>
      </c>
      <c r="L33" s="24">
        <f t="shared" si="4"/>
        <v>1504</v>
      </c>
      <c r="M33" s="24">
        <f t="shared" si="5"/>
        <v>1536.5839999999998</v>
      </c>
      <c r="N33" s="24">
        <f t="shared" si="14"/>
        <v>102.16648936170212</v>
      </c>
      <c r="O33" s="24">
        <v>0</v>
      </c>
      <c r="P33" s="24">
        <v>3.524</v>
      </c>
      <c r="Q33" s="24" t="e">
        <f t="shared" si="15"/>
        <v>#DIV/0!</v>
      </c>
      <c r="R33" s="24">
        <v>3437.2</v>
      </c>
      <c r="S33" s="24">
        <v>1929.486</v>
      </c>
      <c r="T33" s="24">
        <f t="shared" si="16"/>
        <v>56.13540090771559</v>
      </c>
      <c r="U33" s="24">
        <v>1504</v>
      </c>
      <c r="V33" s="24">
        <v>1533.06</v>
      </c>
      <c r="W33" s="24">
        <f t="shared" si="17"/>
        <v>101.93218085106383</v>
      </c>
      <c r="X33" s="24">
        <v>132</v>
      </c>
      <c r="Y33" s="24">
        <v>130.8</v>
      </c>
      <c r="Z33" s="24">
        <f t="shared" si="18"/>
        <v>99.0909090909091</v>
      </c>
      <c r="AA33" s="24">
        <v>0</v>
      </c>
      <c r="AB33" s="24">
        <v>0</v>
      </c>
      <c r="AC33" s="24" t="e">
        <f t="shared" si="19"/>
        <v>#DIV/0!</v>
      </c>
      <c r="AD33" s="24">
        <v>0</v>
      </c>
      <c r="AE33" s="24">
        <v>0</v>
      </c>
      <c r="AF33" s="24">
        <v>0</v>
      </c>
      <c r="AG33" s="24">
        <v>0</v>
      </c>
      <c r="AH33" s="24">
        <v>20870</v>
      </c>
      <c r="AI33" s="24">
        <v>20988.2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f t="shared" si="6"/>
        <v>1231</v>
      </c>
      <c r="AQ33" s="24">
        <f t="shared" si="7"/>
        <v>912.874</v>
      </c>
      <c r="AR33" s="24">
        <f t="shared" si="20"/>
        <v>74.15710804224209</v>
      </c>
      <c r="AS33" s="24">
        <v>761</v>
      </c>
      <c r="AT33" s="24">
        <v>912.874</v>
      </c>
      <c r="AU33" s="24">
        <v>470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f t="shared" si="8"/>
        <v>27174.2</v>
      </c>
      <c r="BV33" s="24">
        <f t="shared" si="9"/>
        <v>25497.944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4">
        <f t="shared" si="10"/>
        <v>0</v>
      </c>
      <c r="CK33" s="24">
        <f t="shared" si="11"/>
        <v>0</v>
      </c>
    </row>
    <row r="34" spans="1:89" ht="17.25">
      <c r="A34" s="29">
        <v>25</v>
      </c>
      <c r="B34" s="23">
        <v>42</v>
      </c>
      <c r="C34" s="31" t="s">
        <v>76</v>
      </c>
      <c r="D34" s="24">
        <v>3192.6313</v>
      </c>
      <c r="E34" s="24">
        <v>2554.161</v>
      </c>
      <c r="F34" s="24">
        <f t="shared" si="0"/>
        <v>31767.399999999998</v>
      </c>
      <c r="G34" s="24">
        <f t="shared" si="1"/>
        <v>32706.642</v>
      </c>
      <c r="H34" s="24">
        <f t="shared" si="12"/>
        <v>102.9566221975988</v>
      </c>
      <c r="I34" s="24">
        <f t="shared" si="2"/>
        <v>3149.1</v>
      </c>
      <c r="J34" s="24">
        <f t="shared" si="3"/>
        <v>3908.8420000000006</v>
      </c>
      <c r="K34" s="24">
        <f t="shared" si="13"/>
        <v>124.1256867041377</v>
      </c>
      <c r="L34" s="24">
        <f t="shared" si="4"/>
        <v>1344.1</v>
      </c>
      <c r="M34" s="24">
        <f t="shared" si="5"/>
        <v>2746.646</v>
      </c>
      <c r="N34" s="24">
        <f t="shared" si="14"/>
        <v>204.3483371772934</v>
      </c>
      <c r="O34" s="24">
        <v>100.3</v>
      </c>
      <c r="P34" s="24">
        <v>0.846</v>
      </c>
      <c r="Q34" s="24">
        <f t="shared" si="15"/>
        <v>0.843469591226321</v>
      </c>
      <c r="R34" s="24">
        <v>1187.5</v>
      </c>
      <c r="S34" s="24">
        <v>736.2</v>
      </c>
      <c r="T34" s="24">
        <f t="shared" si="16"/>
        <v>61.99578947368421</v>
      </c>
      <c r="U34" s="24">
        <v>1243.8</v>
      </c>
      <c r="V34" s="24">
        <v>2745.8</v>
      </c>
      <c r="W34" s="24">
        <f t="shared" si="17"/>
        <v>220.75896446374017</v>
      </c>
      <c r="X34" s="24">
        <v>155</v>
      </c>
      <c r="Y34" s="24">
        <v>75</v>
      </c>
      <c r="Z34" s="24">
        <f t="shared" si="18"/>
        <v>48.38709677419355</v>
      </c>
      <c r="AA34" s="24">
        <v>0</v>
      </c>
      <c r="AB34" s="24">
        <v>0</v>
      </c>
      <c r="AC34" s="24" t="e">
        <f t="shared" si="19"/>
        <v>#DIV/0!</v>
      </c>
      <c r="AD34" s="24">
        <v>0</v>
      </c>
      <c r="AE34" s="24">
        <v>0</v>
      </c>
      <c r="AF34" s="24">
        <v>0</v>
      </c>
      <c r="AG34" s="24">
        <v>0</v>
      </c>
      <c r="AH34" s="24">
        <v>28618.3</v>
      </c>
      <c r="AI34" s="24">
        <v>28797.8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f t="shared" si="6"/>
        <v>462.5</v>
      </c>
      <c r="AQ34" s="24">
        <f t="shared" si="7"/>
        <v>350.996</v>
      </c>
      <c r="AR34" s="24">
        <f t="shared" si="20"/>
        <v>75.89102702702702</v>
      </c>
      <c r="AS34" s="24">
        <v>462.5</v>
      </c>
      <c r="AT34" s="24">
        <v>350.996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4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24">
        <v>0</v>
      </c>
      <c r="BN34" s="24">
        <v>0</v>
      </c>
      <c r="BO34" s="24">
        <v>0</v>
      </c>
      <c r="BP34" s="24">
        <v>0</v>
      </c>
      <c r="BQ34" s="24">
        <v>0</v>
      </c>
      <c r="BR34" s="24">
        <v>0</v>
      </c>
      <c r="BS34" s="24">
        <v>0</v>
      </c>
      <c r="BT34" s="24">
        <v>0</v>
      </c>
      <c r="BU34" s="24">
        <f t="shared" si="8"/>
        <v>31767.399999999998</v>
      </c>
      <c r="BV34" s="24">
        <f t="shared" si="9"/>
        <v>32706.642</v>
      </c>
      <c r="BW34" s="24">
        <v>0</v>
      </c>
      <c r="BX34" s="24">
        <v>0</v>
      </c>
      <c r="BY34" s="24">
        <v>0</v>
      </c>
      <c r="BZ34" s="24">
        <v>0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  <c r="CJ34" s="24">
        <f t="shared" si="10"/>
        <v>0</v>
      </c>
      <c r="CK34" s="24">
        <f t="shared" si="11"/>
        <v>0</v>
      </c>
    </row>
    <row r="35" spans="1:89" ht="17.25">
      <c r="A35" s="29">
        <v>26</v>
      </c>
      <c r="B35" s="23">
        <v>67</v>
      </c>
      <c r="C35" s="31" t="s">
        <v>77</v>
      </c>
      <c r="D35" s="24">
        <v>2.3752</v>
      </c>
      <c r="E35" s="24">
        <v>1082.58</v>
      </c>
      <c r="F35" s="24">
        <f t="shared" si="0"/>
        <v>8049.700000000001</v>
      </c>
      <c r="G35" s="24">
        <f t="shared" si="1"/>
        <v>7132.043</v>
      </c>
      <c r="H35" s="24">
        <f t="shared" si="12"/>
        <v>88.60010932084424</v>
      </c>
      <c r="I35" s="24">
        <f t="shared" si="2"/>
        <v>4131.8</v>
      </c>
      <c r="J35" s="24">
        <f t="shared" si="3"/>
        <v>3196.843</v>
      </c>
      <c r="K35" s="24">
        <f t="shared" si="13"/>
        <v>77.37167820320441</v>
      </c>
      <c r="L35" s="24">
        <f t="shared" si="4"/>
        <v>230</v>
      </c>
      <c r="M35" s="24">
        <f t="shared" si="5"/>
        <v>108.816</v>
      </c>
      <c r="N35" s="24">
        <f t="shared" si="14"/>
        <v>47.31130434782609</v>
      </c>
      <c r="O35" s="24">
        <v>2.9</v>
      </c>
      <c r="P35" s="24">
        <v>0.066</v>
      </c>
      <c r="Q35" s="24">
        <f t="shared" si="15"/>
        <v>2.2758620689655173</v>
      </c>
      <c r="R35" s="24">
        <v>1986.8</v>
      </c>
      <c r="S35" s="24">
        <v>1566.85</v>
      </c>
      <c r="T35" s="24">
        <f t="shared" si="16"/>
        <v>78.86299577209583</v>
      </c>
      <c r="U35" s="24">
        <v>227.1</v>
      </c>
      <c r="V35" s="24">
        <v>108.75</v>
      </c>
      <c r="W35" s="24">
        <f t="shared" si="17"/>
        <v>47.88639365918098</v>
      </c>
      <c r="X35" s="24">
        <v>0</v>
      </c>
      <c r="Y35" s="24">
        <v>0</v>
      </c>
      <c r="Z35" s="24" t="e">
        <f t="shared" si="18"/>
        <v>#DIV/0!</v>
      </c>
      <c r="AA35" s="24">
        <v>0</v>
      </c>
      <c r="AB35" s="24">
        <v>0</v>
      </c>
      <c r="AC35" s="24" t="e">
        <f t="shared" si="19"/>
        <v>#DIV/0!</v>
      </c>
      <c r="AD35" s="24">
        <v>0</v>
      </c>
      <c r="AE35" s="24">
        <v>0</v>
      </c>
      <c r="AF35" s="24">
        <v>0</v>
      </c>
      <c r="AG35" s="24">
        <v>0</v>
      </c>
      <c r="AH35" s="24">
        <v>3917.9</v>
      </c>
      <c r="AI35" s="24">
        <v>3935.2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f t="shared" si="6"/>
        <v>1915</v>
      </c>
      <c r="AQ35" s="24">
        <f t="shared" si="7"/>
        <v>1506.1770000000001</v>
      </c>
      <c r="AR35" s="24">
        <f t="shared" si="20"/>
        <v>78.6515404699739</v>
      </c>
      <c r="AS35" s="24">
        <v>1915</v>
      </c>
      <c r="AT35" s="24">
        <v>1395.477</v>
      </c>
      <c r="AU35" s="24">
        <v>0</v>
      </c>
      <c r="AV35" s="24">
        <v>110.7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4">
        <v>0</v>
      </c>
      <c r="BS35" s="24">
        <v>15</v>
      </c>
      <c r="BT35" s="24">
        <v>0</v>
      </c>
      <c r="BU35" s="24">
        <f t="shared" si="8"/>
        <v>8049.700000000001</v>
      </c>
      <c r="BV35" s="24">
        <f t="shared" si="9"/>
        <v>7132.043</v>
      </c>
      <c r="BW35" s="24">
        <v>0</v>
      </c>
      <c r="BX35" s="24">
        <v>0</v>
      </c>
      <c r="BY35" s="24">
        <v>0</v>
      </c>
      <c r="BZ35" s="24">
        <v>0</v>
      </c>
      <c r="CA35" s="24">
        <v>0</v>
      </c>
      <c r="CB35" s="24"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200</v>
      </c>
      <c r="CH35" s="24">
        <v>0</v>
      </c>
      <c r="CI35" s="24">
        <v>0</v>
      </c>
      <c r="CJ35" s="24">
        <f t="shared" si="10"/>
        <v>200</v>
      </c>
      <c r="CK35" s="24">
        <f t="shared" si="11"/>
        <v>0</v>
      </c>
    </row>
    <row r="36" spans="1:89" ht="17.25">
      <c r="A36" s="29">
        <v>27</v>
      </c>
      <c r="B36" s="23">
        <v>6</v>
      </c>
      <c r="C36" s="31" t="s">
        <v>78</v>
      </c>
      <c r="D36" s="24">
        <v>0.0595</v>
      </c>
      <c r="E36" s="24">
        <v>78.523</v>
      </c>
      <c r="F36" s="24">
        <f t="shared" si="0"/>
        <v>7255</v>
      </c>
      <c r="G36" s="24">
        <f t="shared" si="1"/>
        <v>6887.548000000001</v>
      </c>
      <c r="H36" s="24">
        <f t="shared" si="12"/>
        <v>94.9351895244659</v>
      </c>
      <c r="I36" s="24">
        <f t="shared" si="2"/>
        <v>3715.5</v>
      </c>
      <c r="J36" s="24">
        <f t="shared" si="3"/>
        <v>3387.5480000000002</v>
      </c>
      <c r="K36" s="24">
        <f t="shared" si="13"/>
        <v>91.17340869331181</v>
      </c>
      <c r="L36" s="24">
        <f t="shared" si="4"/>
        <v>45.6</v>
      </c>
      <c r="M36" s="24">
        <f t="shared" si="5"/>
        <v>143.421</v>
      </c>
      <c r="N36" s="24">
        <f t="shared" si="14"/>
        <v>314.51973684210526</v>
      </c>
      <c r="O36" s="24">
        <v>0</v>
      </c>
      <c r="P36" s="24">
        <v>7.5</v>
      </c>
      <c r="Q36" s="24" t="e">
        <f t="shared" si="15"/>
        <v>#DIV/0!</v>
      </c>
      <c r="R36" s="24">
        <v>690</v>
      </c>
      <c r="S36" s="24">
        <v>816.95</v>
      </c>
      <c r="T36" s="24">
        <f t="shared" si="16"/>
        <v>118.3985507246377</v>
      </c>
      <c r="U36" s="24">
        <v>45.6</v>
      </c>
      <c r="V36" s="24">
        <v>135.921</v>
      </c>
      <c r="W36" s="24">
        <f t="shared" si="17"/>
        <v>298.0723684210526</v>
      </c>
      <c r="X36" s="24">
        <v>0</v>
      </c>
      <c r="Y36" s="24">
        <v>0</v>
      </c>
      <c r="Z36" s="24" t="e">
        <f t="shared" si="18"/>
        <v>#DIV/0!</v>
      </c>
      <c r="AA36" s="24">
        <v>0</v>
      </c>
      <c r="AB36" s="24">
        <v>0</v>
      </c>
      <c r="AC36" s="24" t="e">
        <f t="shared" si="19"/>
        <v>#DIV/0!</v>
      </c>
      <c r="AD36" s="24">
        <v>0</v>
      </c>
      <c r="AE36" s="24">
        <v>0</v>
      </c>
      <c r="AF36" s="24">
        <v>0</v>
      </c>
      <c r="AG36" s="24">
        <v>0</v>
      </c>
      <c r="AH36" s="24">
        <v>3539.5</v>
      </c>
      <c r="AI36" s="24">
        <v>3500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f t="shared" si="6"/>
        <v>2979.9</v>
      </c>
      <c r="AQ36" s="24">
        <f t="shared" si="7"/>
        <v>2417.177</v>
      </c>
      <c r="AR36" s="24">
        <f t="shared" si="20"/>
        <v>81.1160441625558</v>
      </c>
      <c r="AS36" s="24">
        <v>2979.9</v>
      </c>
      <c r="AT36" s="24">
        <v>2417.177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10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24">
        <v>0</v>
      </c>
      <c r="BU36" s="24">
        <f t="shared" si="8"/>
        <v>7255</v>
      </c>
      <c r="BV36" s="24">
        <f t="shared" si="9"/>
        <v>6887.548000000001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0</v>
      </c>
      <c r="CF36" s="24">
        <v>0</v>
      </c>
      <c r="CG36" s="24">
        <v>0</v>
      </c>
      <c r="CH36" s="24">
        <v>0</v>
      </c>
      <c r="CI36" s="24">
        <v>0</v>
      </c>
      <c r="CJ36" s="24">
        <f t="shared" si="10"/>
        <v>0</v>
      </c>
      <c r="CK36" s="24">
        <f t="shared" si="11"/>
        <v>0</v>
      </c>
    </row>
    <row r="37" spans="1:89" ht="17.25">
      <c r="A37" s="29">
        <v>28</v>
      </c>
      <c r="B37" s="23">
        <v>63</v>
      </c>
      <c r="C37" s="31" t="s">
        <v>79</v>
      </c>
      <c r="D37" s="24">
        <v>0</v>
      </c>
      <c r="E37" s="24">
        <v>1519.4073</v>
      </c>
      <c r="F37" s="24">
        <f t="shared" si="0"/>
        <v>11290.2</v>
      </c>
      <c r="G37" s="24">
        <f t="shared" si="1"/>
        <v>10754.518</v>
      </c>
      <c r="H37" s="24">
        <f t="shared" si="12"/>
        <v>95.25533648651042</v>
      </c>
      <c r="I37" s="24">
        <f t="shared" si="2"/>
        <v>3526</v>
      </c>
      <c r="J37" s="24">
        <f t="shared" si="3"/>
        <v>2990.318</v>
      </c>
      <c r="K37" s="24">
        <f t="shared" si="13"/>
        <v>84.80765740215543</v>
      </c>
      <c r="L37" s="24">
        <f t="shared" si="4"/>
        <v>651</v>
      </c>
      <c r="M37" s="24">
        <f t="shared" si="5"/>
        <v>1014.617</v>
      </c>
      <c r="N37" s="24">
        <f t="shared" si="14"/>
        <v>155.85514592933947</v>
      </c>
      <c r="O37" s="24">
        <v>1</v>
      </c>
      <c r="P37" s="24">
        <v>0.896</v>
      </c>
      <c r="Q37" s="24">
        <f t="shared" si="15"/>
        <v>89.60000000000001</v>
      </c>
      <c r="R37" s="24">
        <v>1900.5</v>
      </c>
      <c r="S37" s="24">
        <v>957.986</v>
      </c>
      <c r="T37" s="24">
        <f t="shared" si="16"/>
        <v>50.407050776111554</v>
      </c>
      <c r="U37" s="24">
        <v>650</v>
      </c>
      <c r="V37" s="24">
        <v>1013.721</v>
      </c>
      <c r="W37" s="24">
        <f t="shared" si="17"/>
        <v>155.95707692307693</v>
      </c>
      <c r="X37" s="24">
        <v>24</v>
      </c>
      <c r="Y37" s="24">
        <v>0</v>
      </c>
      <c r="Z37" s="24">
        <f t="shared" si="18"/>
        <v>0</v>
      </c>
      <c r="AA37" s="24">
        <v>0</v>
      </c>
      <c r="AB37" s="24">
        <v>0</v>
      </c>
      <c r="AC37" s="24" t="e">
        <f t="shared" si="19"/>
        <v>#DIV/0!</v>
      </c>
      <c r="AD37" s="24">
        <v>0</v>
      </c>
      <c r="AE37" s="24">
        <v>0</v>
      </c>
      <c r="AF37" s="24">
        <v>0</v>
      </c>
      <c r="AG37" s="24">
        <v>0</v>
      </c>
      <c r="AH37" s="24">
        <v>7764.2</v>
      </c>
      <c r="AI37" s="24">
        <v>7764.2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f t="shared" si="6"/>
        <v>950.5</v>
      </c>
      <c r="AQ37" s="24">
        <f t="shared" si="7"/>
        <v>1017.7149999999999</v>
      </c>
      <c r="AR37" s="24">
        <f t="shared" si="20"/>
        <v>107.07154129405576</v>
      </c>
      <c r="AS37" s="24">
        <v>650</v>
      </c>
      <c r="AT37" s="24">
        <v>868.415</v>
      </c>
      <c r="AU37" s="24">
        <v>300.5</v>
      </c>
      <c r="AV37" s="24">
        <v>149.3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4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0</v>
      </c>
      <c r="BP37" s="24">
        <v>0</v>
      </c>
      <c r="BQ37" s="24">
        <v>0</v>
      </c>
      <c r="BR37" s="24">
        <v>0</v>
      </c>
      <c r="BS37" s="24">
        <v>0</v>
      </c>
      <c r="BT37" s="24">
        <v>0</v>
      </c>
      <c r="BU37" s="24">
        <f t="shared" si="8"/>
        <v>11290.2</v>
      </c>
      <c r="BV37" s="24">
        <f t="shared" si="9"/>
        <v>10754.518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0</v>
      </c>
      <c r="CF37" s="24">
        <v>0</v>
      </c>
      <c r="CG37" s="24">
        <v>0</v>
      </c>
      <c r="CH37" s="24">
        <v>0</v>
      </c>
      <c r="CI37" s="24">
        <v>0</v>
      </c>
      <c r="CJ37" s="24">
        <f t="shared" si="10"/>
        <v>0</v>
      </c>
      <c r="CK37" s="24">
        <f t="shared" si="11"/>
        <v>0</v>
      </c>
    </row>
    <row r="38" spans="1:89" ht="17.25">
      <c r="A38" s="29">
        <v>29</v>
      </c>
      <c r="B38" s="23">
        <v>25</v>
      </c>
      <c r="C38" s="31" t="s">
        <v>80</v>
      </c>
      <c r="D38" s="24">
        <v>0.059</v>
      </c>
      <c r="E38" s="24">
        <v>287.5172</v>
      </c>
      <c r="F38" s="24">
        <f t="shared" si="0"/>
        <v>7534.099999999999</v>
      </c>
      <c r="G38" s="24">
        <f t="shared" si="1"/>
        <v>6556.24</v>
      </c>
      <c r="H38" s="24">
        <f t="shared" si="12"/>
        <v>87.0208784061799</v>
      </c>
      <c r="I38" s="24">
        <f t="shared" si="2"/>
        <v>3273.9</v>
      </c>
      <c r="J38" s="24">
        <f t="shared" si="3"/>
        <v>2321.3399999999997</v>
      </c>
      <c r="K38" s="24">
        <f t="shared" si="13"/>
        <v>70.90442591404745</v>
      </c>
      <c r="L38" s="24">
        <f t="shared" si="4"/>
        <v>120</v>
      </c>
      <c r="M38" s="24">
        <f t="shared" si="5"/>
        <v>222.227</v>
      </c>
      <c r="N38" s="24">
        <f t="shared" si="14"/>
        <v>185.18916666666667</v>
      </c>
      <c r="O38" s="24">
        <v>0</v>
      </c>
      <c r="P38" s="24">
        <v>0.122</v>
      </c>
      <c r="Q38" s="24" t="e">
        <f t="shared" si="15"/>
        <v>#DIV/0!</v>
      </c>
      <c r="R38" s="24">
        <v>513.9</v>
      </c>
      <c r="S38" s="24">
        <v>195.6</v>
      </c>
      <c r="T38" s="24">
        <f t="shared" si="16"/>
        <v>38.06187974314069</v>
      </c>
      <c r="U38" s="24">
        <v>120</v>
      </c>
      <c r="V38" s="24">
        <v>222.105</v>
      </c>
      <c r="W38" s="24">
        <f t="shared" si="17"/>
        <v>185.08749999999998</v>
      </c>
      <c r="X38" s="24">
        <v>0</v>
      </c>
      <c r="Y38" s="24">
        <v>0</v>
      </c>
      <c r="Z38" s="24" t="e">
        <f t="shared" si="18"/>
        <v>#DIV/0!</v>
      </c>
      <c r="AA38" s="24">
        <v>0</v>
      </c>
      <c r="AB38" s="24">
        <v>0</v>
      </c>
      <c r="AC38" s="24" t="e">
        <f t="shared" si="19"/>
        <v>#DIV/0!</v>
      </c>
      <c r="AD38" s="24">
        <v>0</v>
      </c>
      <c r="AE38" s="24">
        <v>0</v>
      </c>
      <c r="AF38" s="24">
        <v>0</v>
      </c>
      <c r="AG38" s="24">
        <v>0</v>
      </c>
      <c r="AH38" s="24">
        <v>4260.2</v>
      </c>
      <c r="AI38" s="24">
        <v>4234.9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f t="shared" si="6"/>
        <v>2640</v>
      </c>
      <c r="AQ38" s="24">
        <f t="shared" si="7"/>
        <v>1903.513</v>
      </c>
      <c r="AR38" s="24">
        <f t="shared" si="20"/>
        <v>72.10276515151514</v>
      </c>
      <c r="AS38" s="24">
        <v>1972</v>
      </c>
      <c r="AT38" s="24">
        <v>1492.263</v>
      </c>
      <c r="AU38" s="24">
        <v>268</v>
      </c>
      <c r="AV38" s="24">
        <v>203.15</v>
      </c>
      <c r="AW38" s="24">
        <v>0</v>
      </c>
      <c r="AX38" s="24">
        <v>0</v>
      </c>
      <c r="AY38" s="24">
        <v>400</v>
      </c>
      <c r="AZ38" s="24">
        <v>208.1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0</v>
      </c>
      <c r="BU38" s="24">
        <f t="shared" si="8"/>
        <v>7534.099999999999</v>
      </c>
      <c r="BV38" s="24">
        <f t="shared" si="9"/>
        <v>6556.24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0</v>
      </c>
      <c r="CF38" s="24">
        <v>0</v>
      </c>
      <c r="CG38" s="24">
        <v>0</v>
      </c>
      <c r="CH38" s="24">
        <v>0</v>
      </c>
      <c r="CI38" s="24">
        <v>0</v>
      </c>
      <c r="CJ38" s="24">
        <f t="shared" si="10"/>
        <v>0</v>
      </c>
      <c r="CK38" s="24">
        <f t="shared" si="11"/>
        <v>0</v>
      </c>
    </row>
    <row r="39" spans="1:89" ht="17.25">
      <c r="A39" s="29">
        <v>30</v>
      </c>
      <c r="B39" s="23">
        <v>21</v>
      </c>
      <c r="C39" s="31" t="s">
        <v>81</v>
      </c>
      <c r="D39" s="24">
        <v>5019.59</v>
      </c>
      <c r="E39" s="24">
        <v>53.563</v>
      </c>
      <c r="F39" s="24">
        <f t="shared" si="0"/>
        <v>6125</v>
      </c>
      <c r="G39" s="24">
        <f t="shared" si="1"/>
        <v>6096.250999999999</v>
      </c>
      <c r="H39" s="24">
        <f t="shared" si="12"/>
        <v>99.53062857142857</v>
      </c>
      <c r="I39" s="24">
        <f t="shared" si="2"/>
        <v>2343.6000000000004</v>
      </c>
      <c r="J39" s="24">
        <f t="shared" si="3"/>
        <v>2289.8509999999997</v>
      </c>
      <c r="K39" s="24">
        <f t="shared" si="13"/>
        <v>97.70656255333672</v>
      </c>
      <c r="L39" s="24">
        <f t="shared" si="4"/>
        <v>195.8</v>
      </c>
      <c r="M39" s="24">
        <f t="shared" si="5"/>
        <v>258.649</v>
      </c>
      <c r="N39" s="24">
        <f t="shared" si="14"/>
        <v>132.09856996935648</v>
      </c>
      <c r="O39" s="24">
        <v>0</v>
      </c>
      <c r="P39" s="24">
        <v>0</v>
      </c>
      <c r="Q39" s="24" t="e">
        <f t="shared" si="15"/>
        <v>#DIV/0!</v>
      </c>
      <c r="R39" s="24">
        <v>354.8</v>
      </c>
      <c r="S39" s="24">
        <v>371.824</v>
      </c>
      <c r="T39" s="24">
        <f t="shared" si="16"/>
        <v>104.79819616685458</v>
      </c>
      <c r="U39" s="24">
        <v>195.8</v>
      </c>
      <c r="V39" s="24">
        <v>258.649</v>
      </c>
      <c r="W39" s="24">
        <f t="shared" si="17"/>
        <v>132.09856996935648</v>
      </c>
      <c r="X39" s="24">
        <v>0</v>
      </c>
      <c r="Y39" s="24">
        <v>0</v>
      </c>
      <c r="Z39" s="24" t="e">
        <f t="shared" si="18"/>
        <v>#DIV/0!</v>
      </c>
      <c r="AA39" s="24">
        <v>0</v>
      </c>
      <c r="AB39" s="24">
        <v>0</v>
      </c>
      <c r="AC39" s="24" t="e">
        <f t="shared" si="19"/>
        <v>#DIV/0!</v>
      </c>
      <c r="AD39" s="24">
        <v>0</v>
      </c>
      <c r="AE39" s="24">
        <v>0</v>
      </c>
      <c r="AF39" s="24">
        <v>0</v>
      </c>
      <c r="AG39" s="24">
        <v>0</v>
      </c>
      <c r="AH39" s="24">
        <v>3781.4</v>
      </c>
      <c r="AI39" s="24">
        <v>3806.4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f t="shared" si="6"/>
        <v>1783.2</v>
      </c>
      <c r="AQ39" s="24">
        <f t="shared" si="7"/>
        <v>1639.378</v>
      </c>
      <c r="AR39" s="24">
        <f t="shared" si="20"/>
        <v>91.93461193360251</v>
      </c>
      <c r="AS39" s="24">
        <v>1783.2</v>
      </c>
      <c r="AT39" s="24">
        <v>1639.378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24">
        <v>9.8</v>
      </c>
      <c r="BH39" s="24">
        <v>20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24">
        <v>0</v>
      </c>
      <c r="BT39" s="24">
        <v>0</v>
      </c>
      <c r="BU39" s="24">
        <f t="shared" si="8"/>
        <v>6125</v>
      </c>
      <c r="BV39" s="24">
        <f t="shared" si="9"/>
        <v>6096.250999999999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4">
        <v>0</v>
      </c>
      <c r="CE39" s="24">
        <v>0</v>
      </c>
      <c r="CF39" s="24">
        <v>0</v>
      </c>
      <c r="CG39" s="24">
        <v>0</v>
      </c>
      <c r="CH39" s="24">
        <v>0</v>
      </c>
      <c r="CI39" s="24">
        <v>0</v>
      </c>
      <c r="CJ39" s="24">
        <f t="shared" si="10"/>
        <v>0</v>
      </c>
      <c r="CK39" s="24">
        <f t="shared" si="11"/>
        <v>0</v>
      </c>
    </row>
    <row r="40" spans="1:89" ht="17.25">
      <c r="A40" s="29">
        <v>31</v>
      </c>
      <c r="B40" s="23">
        <v>22</v>
      </c>
      <c r="C40" s="31" t="s">
        <v>82</v>
      </c>
      <c r="D40" s="24">
        <v>9.85</v>
      </c>
      <c r="E40" s="24">
        <v>62.1946</v>
      </c>
      <c r="F40" s="24">
        <f t="shared" si="0"/>
        <v>25188.5</v>
      </c>
      <c r="G40" s="24">
        <f t="shared" si="1"/>
        <v>22693.166</v>
      </c>
      <c r="H40" s="24">
        <f t="shared" si="12"/>
        <v>90.09336006510908</v>
      </c>
      <c r="I40" s="24">
        <f t="shared" si="2"/>
        <v>7110</v>
      </c>
      <c r="J40" s="24">
        <f t="shared" si="3"/>
        <v>4729.366</v>
      </c>
      <c r="K40" s="24">
        <f t="shared" si="13"/>
        <v>66.51710267229255</v>
      </c>
      <c r="L40" s="24">
        <f t="shared" si="4"/>
        <v>350</v>
      </c>
      <c r="M40" s="24">
        <f t="shared" si="5"/>
        <v>1105.289</v>
      </c>
      <c r="N40" s="24">
        <f t="shared" si="14"/>
        <v>315.79685714285716</v>
      </c>
      <c r="O40" s="24">
        <v>0</v>
      </c>
      <c r="P40" s="24">
        <v>0.058</v>
      </c>
      <c r="Q40" s="24" t="e">
        <f t="shared" si="15"/>
        <v>#DIV/0!</v>
      </c>
      <c r="R40" s="24">
        <v>5660</v>
      </c>
      <c r="S40" s="24">
        <v>2885.85</v>
      </c>
      <c r="T40" s="24">
        <f t="shared" si="16"/>
        <v>50.986749116607776</v>
      </c>
      <c r="U40" s="24">
        <v>350</v>
      </c>
      <c r="V40" s="24">
        <v>1105.231</v>
      </c>
      <c r="W40" s="24">
        <f t="shared" si="17"/>
        <v>315.7802857142857</v>
      </c>
      <c r="X40" s="24">
        <v>100</v>
      </c>
      <c r="Y40" s="24">
        <v>35</v>
      </c>
      <c r="Z40" s="24">
        <f t="shared" si="18"/>
        <v>35</v>
      </c>
      <c r="AA40" s="24">
        <v>0</v>
      </c>
      <c r="AB40" s="24">
        <v>0</v>
      </c>
      <c r="AC40" s="24" t="e">
        <f t="shared" si="19"/>
        <v>#DIV/0!</v>
      </c>
      <c r="AD40" s="24">
        <v>0</v>
      </c>
      <c r="AE40" s="24">
        <v>0</v>
      </c>
      <c r="AF40" s="24">
        <v>0</v>
      </c>
      <c r="AG40" s="24">
        <v>0</v>
      </c>
      <c r="AH40" s="24">
        <v>18078.5</v>
      </c>
      <c r="AI40" s="24">
        <v>17963.8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f t="shared" si="6"/>
        <v>1000</v>
      </c>
      <c r="AQ40" s="24">
        <f t="shared" si="7"/>
        <v>675.077</v>
      </c>
      <c r="AR40" s="24">
        <f t="shared" si="20"/>
        <v>67.5077</v>
      </c>
      <c r="AS40" s="24">
        <v>1000</v>
      </c>
      <c r="AT40" s="24">
        <v>675.077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24">
        <v>0</v>
      </c>
      <c r="BH40" s="24">
        <v>28.15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v>0</v>
      </c>
      <c r="BP40" s="24">
        <v>0</v>
      </c>
      <c r="BQ40" s="24">
        <v>0</v>
      </c>
      <c r="BR40" s="24">
        <v>0</v>
      </c>
      <c r="BS40" s="24">
        <v>0</v>
      </c>
      <c r="BT40" s="24">
        <v>0</v>
      </c>
      <c r="BU40" s="24">
        <f t="shared" si="8"/>
        <v>25188.5</v>
      </c>
      <c r="BV40" s="24">
        <f t="shared" si="9"/>
        <v>22693.166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v>0</v>
      </c>
      <c r="CE40" s="24">
        <v>0</v>
      </c>
      <c r="CF40" s="24">
        <v>0</v>
      </c>
      <c r="CG40" s="24">
        <v>500</v>
      </c>
      <c r="CH40" s="24">
        <v>300</v>
      </c>
      <c r="CI40" s="24">
        <v>0</v>
      </c>
      <c r="CJ40" s="24">
        <f t="shared" si="10"/>
        <v>500</v>
      </c>
      <c r="CK40" s="24">
        <f t="shared" si="11"/>
        <v>300</v>
      </c>
    </row>
    <row r="41" spans="1:89" ht="17.25">
      <c r="A41" s="29">
        <v>32</v>
      </c>
      <c r="B41" s="23">
        <v>57</v>
      </c>
      <c r="C41" s="31" t="s">
        <v>83</v>
      </c>
      <c r="D41" s="24">
        <v>0</v>
      </c>
      <c r="E41" s="24">
        <v>177.0318</v>
      </c>
      <c r="F41" s="24">
        <f t="shared" si="0"/>
        <v>11305.6</v>
      </c>
      <c r="G41" s="24">
        <f t="shared" si="1"/>
        <v>9154.134000000002</v>
      </c>
      <c r="H41" s="24">
        <f t="shared" si="12"/>
        <v>80.96990871780359</v>
      </c>
      <c r="I41" s="24">
        <f t="shared" si="2"/>
        <v>6945</v>
      </c>
      <c r="J41" s="24">
        <f t="shared" si="3"/>
        <v>4793.534</v>
      </c>
      <c r="K41" s="24">
        <f t="shared" si="13"/>
        <v>69.02136789056875</v>
      </c>
      <c r="L41" s="24">
        <f t="shared" si="4"/>
        <v>148.2</v>
      </c>
      <c r="M41" s="24">
        <f t="shared" si="5"/>
        <v>261.252</v>
      </c>
      <c r="N41" s="24">
        <f t="shared" si="14"/>
        <v>176.28340080971662</v>
      </c>
      <c r="O41" s="24">
        <v>0</v>
      </c>
      <c r="P41" s="24">
        <v>0.052</v>
      </c>
      <c r="Q41" s="24" t="e">
        <f t="shared" si="15"/>
        <v>#DIV/0!</v>
      </c>
      <c r="R41" s="24">
        <v>3311.7</v>
      </c>
      <c r="S41" s="24">
        <v>2262.527</v>
      </c>
      <c r="T41" s="24">
        <f t="shared" si="16"/>
        <v>68.3192016185041</v>
      </c>
      <c r="U41" s="24">
        <v>148.2</v>
      </c>
      <c r="V41" s="24">
        <v>261.2</v>
      </c>
      <c r="W41" s="24">
        <f t="shared" si="17"/>
        <v>176.24831309041835</v>
      </c>
      <c r="X41" s="24">
        <v>0</v>
      </c>
      <c r="Y41" s="24">
        <v>0</v>
      </c>
      <c r="Z41" s="24" t="e">
        <f t="shared" si="18"/>
        <v>#DIV/0!</v>
      </c>
      <c r="AA41" s="24">
        <v>0</v>
      </c>
      <c r="AB41" s="24">
        <v>0</v>
      </c>
      <c r="AC41" s="24" t="e">
        <f t="shared" si="19"/>
        <v>#DIV/0!</v>
      </c>
      <c r="AD41" s="24">
        <v>0</v>
      </c>
      <c r="AE41" s="24">
        <v>0</v>
      </c>
      <c r="AF41" s="24">
        <v>0</v>
      </c>
      <c r="AG41" s="24">
        <v>0</v>
      </c>
      <c r="AH41" s="24">
        <v>4360.6</v>
      </c>
      <c r="AI41" s="24">
        <v>4360.6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f t="shared" si="6"/>
        <v>3485.1</v>
      </c>
      <c r="AQ41" s="24">
        <f t="shared" si="7"/>
        <v>2269.755</v>
      </c>
      <c r="AR41" s="24">
        <f t="shared" si="20"/>
        <v>65.12739950073168</v>
      </c>
      <c r="AS41" s="24">
        <v>3285.1</v>
      </c>
      <c r="AT41" s="24">
        <v>2269.755</v>
      </c>
      <c r="AU41" s="24">
        <v>200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24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v>0</v>
      </c>
      <c r="BN41" s="24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0</v>
      </c>
      <c r="BU41" s="24">
        <f t="shared" si="8"/>
        <v>11305.6</v>
      </c>
      <c r="BV41" s="24">
        <f t="shared" si="9"/>
        <v>9154.134000000002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24">
        <v>0</v>
      </c>
      <c r="CD41" s="24">
        <v>0</v>
      </c>
      <c r="CE41" s="24">
        <v>0</v>
      </c>
      <c r="CF41" s="24">
        <v>0</v>
      </c>
      <c r="CG41" s="24">
        <v>300</v>
      </c>
      <c r="CH41" s="24">
        <v>0</v>
      </c>
      <c r="CI41" s="24">
        <v>0</v>
      </c>
      <c r="CJ41" s="24">
        <f t="shared" si="10"/>
        <v>300</v>
      </c>
      <c r="CK41" s="24">
        <f t="shared" si="11"/>
        <v>0</v>
      </c>
    </row>
    <row r="42" spans="1:89" ht="17.25">
      <c r="A42" s="29">
        <v>33</v>
      </c>
      <c r="B42" s="23">
        <v>64</v>
      </c>
      <c r="C42" s="31" t="s">
        <v>84</v>
      </c>
      <c r="D42" s="24">
        <v>64.8598</v>
      </c>
      <c r="E42" s="24">
        <v>919.6014</v>
      </c>
      <c r="F42" s="24">
        <f t="shared" si="0"/>
        <v>68042.3</v>
      </c>
      <c r="G42" s="24">
        <f t="shared" si="1"/>
        <v>63014.292799999996</v>
      </c>
      <c r="H42" s="24">
        <f t="shared" si="12"/>
        <v>92.61046848798466</v>
      </c>
      <c r="I42" s="24">
        <f t="shared" si="2"/>
        <v>22650</v>
      </c>
      <c r="J42" s="24">
        <f t="shared" si="3"/>
        <v>17997.7928</v>
      </c>
      <c r="K42" s="24">
        <f t="shared" si="13"/>
        <v>79.46045386313465</v>
      </c>
      <c r="L42" s="24">
        <f aca="true" t="shared" si="21" ref="L42:L73">O42+U42</f>
        <v>5244.5</v>
      </c>
      <c r="M42" s="24">
        <f aca="true" t="shared" si="22" ref="M42:M73">P42+V42</f>
        <v>3630.864</v>
      </c>
      <c r="N42" s="24">
        <f t="shared" si="14"/>
        <v>69.2318428830203</v>
      </c>
      <c r="O42" s="24">
        <v>384.4</v>
      </c>
      <c r="P42" s="24">
        <v>20.284</v>
      </c>
      <c r="Q42" s="24">
        <f t="shared" si="15"/>
        <v>5.276795005202914</v>
      </c>
      <c r="R42" s="24">
        <v>14405.5</v>
      </c>
      <c r="S42" s="24">
        <v>11007.4938</v>
      </c>
      <c r="T42" s="24">
        <f t="shared" si="16"/>
        <v>76.41174412550762</v>
      </c>
      <c r="U42" s="24">
        <v>4860.1</v>
      </c>
      <c r="V42" s="24">
        <v>3610.58</v>
      </c>
      <c r="W42" s="24">
        <f t="shared" si="17"/>
        <v>74.29024094154441</v>
      </c>
      <c r="X42" s="24">
        <v>500</v>
      </c>
      <c r="Y42" s="24">
        <v>371.7</v>
      </c>
      <c r="Z42" s="24">
        <f t="shared" si="18"/>
        <v>74.33999999999999</v>
      </c>
      <c r="AA42" s="24">
        <v>0</v>
      </c>
      <c r="AB42" s="24">
        <v>0</v>
      </c>
      <c r="AC42" s="24" t="e">
        <f t="shared" si="19"/>
        <v>#DIV/0!</v>
      </c>
      <c r="AD42" s="24">
        <v>0</v>
      </c>
      <c r="AE42" s="24">
        <v>0</v>
      </c>
      <c r="AF42" s="24">
        <v>0</v>
      </c>
      <c r="AG42" s="24">
        <v>0</v>
      </c>
      <c r="AH42" s="24">
        <v>45392.3</v>
      </c>
      <c r="AI42" s="24">
        <v>45016.5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f aca="true" t="shared" si="23" ref="AP42:AP73">AS42+AU42+AW42+AY42</f>
        <v>2500</v>
      </c>
      <c r="AQ42" s="24">
        <f aca="true" t="shared" si="24" ref="AQ42:AQ73">AT42+AV42+AX42+AZ42</f>
        <v>2984.735</v>
      </c>
      <c r="AR42" s="24">
        <f t="shared" si="20"/>
        <v>119.3894</v>
      </c>
      <c r="AS42" s="24">
        <v>2500</v>
      </c>
      <c r="AT42" s="24">
        <v>2984.735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</v>
      </c>
      <c r="BH42" s="24">
        <v>3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4">
        <f aca="true" t="shared" si="25" ref="BU42:BU73">O42+R42+U42+X42+AA42+AD42+AF42+AH42+AJ42+AL42+AN42+AS42+AU42+AW42+AY42+BA42+BC42+BE42+BG42+BL42+BN42+BP42+BR42</f>
        <v>68042.3</v>
      </c>
      <c r="BV42" s="24">
        <f aca="true" t="shared" si="26" ref="BV42:BV73">P42+S42+V42+Y42+AB42+AE42+AG42+AI42+AK42+AM42+AO42+AT42+AV42+AX42+AZ42+BB42+BD42+BF42+BH42+BM42+BO42+BQ42+BS42+BT42</f>
        <v>63014.2928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v>0</v>
      </c>
      <c r="CC42" s="24">
        <v>0</v>
      </c>
      <c r="CD42" s="24">
        <v>0</v>
      </c>
      <c r="CE42" s="24">
        <v>0</v>
      </c>
      <c r="CF42" s="24">
        <v>0</v>
      </c>
      <c r="CG42" s="24">
        <v>11300</v>
      </c>
      <c r="CH42" s="24">
        <v>8507.3</v>
      </c>
      <c r="CI42" s="24">
        <v>0</v>
      </c>
      <c r="CJ42" s="24">
        <f aca="true" t="shared" si="27" ref="CJ42:CJ73">BW42+BY42+CA42+CC42+CE42+CG42</f>
        <v>11300</v>
      </c>
      <c r="CK42" s="24">
        <f aca="true" t="shared" si="28" ref="CK42:CK73">BX42+BZ42+CB42+CD42+CF42+CH42+CI42</f>
        <v>8507.3</v>
      </c>
    </row>
    <row r="43" spans="1:89" ht="17.25">
      <c r="A43" s="29">
        <v>34</v>
      </c>
      <c r="B43" s="23">
        <v>8</v>
      </c>
      <c r="C43" s="31" t="s">
        <v>85</v>
      </c>
      <c r="D43" s="24">
        <v>5395.9946</v>
      </c>
      <c r="E43" s="24">
        <v>8167.618</v>
      </c>
      <c r="F43" s="24">
        <f t="shared" si="0"/>
        <v>88947.40000000001</v>
      </c>
      <c r="G43" s="24">
        <f t="shared" si="1"/>
        <v>87552.231</v>
      </c>
      <c r="H43" s="24">
        <f t="shared" si="12"/>
        <v>98.43146736160921</v>
      </c>
      <c r="I43" s="24">
        <f t="shared" si="2"/>
        <v>11381.3</v>
      </c>
      <c r="J43" s="24">
        <f t="shared" si="3"/>
        <v>9867.930999999999</v>
      </c>
      <c r="K43" s="24">
        <f t="shared" si="13"/>
        <v>86.70302162318892</v>
      </c>
      <c r="L43" s="24">
        <f t="shared" si="21"/>
        <v>4120</v>
      </c>
      <c r="M43" s="24">
        <f t="shared" si="22"/>
        <v>5102.4169999999995</v>
      </c>
      <c r="N43" s="24">
        <f t="shared" si="14"/>
        <v>123.84507281553397</v>
      </c>
      <c r="O43" s="24">
        <v>30</v>
      </c>
      <c r="P43" s="24">
        <v>37.056</v>
      </c>
      <c r="Q43" s="24">
        <f t="shared" si="15"/>
        <v>123.51999999999998</v>
      </c>
      <c r="R43" s="24">
        <v>4700</v>
      </c>
      <c r="S43" s="24">
        <v>1107.55</v>
      </c>
      <c r="T43" s="24">
        <f t="shared" si="16"/>
        <v>23.564893617021276</v>
      </c>
      <c r="U43" s="24">
        <v>4090</v>
      </c>
      <c r="V43" s="24">
        <v>5065.361</v>
      </c>
      <c r="W43" s="24">
        <f t="shared" si="17"/>
        <v>123.84745721271393</v>
      </c>
      <c r="X43" s="24">
        <v>255</v>
      </c>
      <c r="Y43" s="24">
        <v>74</v>
      </c>
      <c r="Z43" s="24">
        <f t="shared" si="18"/>
        <v>29.01960784313726</v>
      </c>
      <c r="AA43" s="24">
        <v>0</v>
      </c>
      <c r="AB43" s="24">
        <v>0</v>
      </c>
      <c r="AC43" s="24" t="e">
        <f t="shared" si="19"/>
        <v>#DIV/0!</v>
      </c>
      <c r="AD43" s="24">
        <v>0</v>
      </c>
      <c r="AE43" s="24">
        <v>0</v>
      </c>
      <c r="AF43" s="24">
        <v>0</v>
      </c>
      <c r="AG43" s="24">
        <v>0</v>
      </c>
      <c r="AH43" s="24">
        <v>77566.1</v>
      </c>
      <c r="AI43" s="24">
        <v>77684.3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f t="shared" si="23"/>
        <v>2306.3</v>
      </c>
      <c r="AQ43" s="24">
        <f t="shared" si="24"/>
        <v>1837.664</v>
      </c>
      <c r="AR43" s="24">
        <f t="shared" si="20"/>
        <v>79.68018037549321</v>
      </c>
      <c r="AS43" s="24">
        <v>2306.3</v>
      </c>
      <c r="AT43" s="24">
        <v>434.764</v>
      </c>
      <c r="AU43" s="24">
        <v>0</v>
      </c>
      <c r="AV43" s="24">
        <v>963.4</v>
      </c>
      <c r="AW43" s="24">
        <v>0</v>
      </c>
      <c r="AX43" s="24">
        <v>0</v>
      </c>
      <c r="AY43" s="24">
        <v>0</v>
      </c>
      <c r="AZ43" s="24">
        <v>439.5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24">
        <v>0</v>
      </c>
      <c r="BH43" s="24">
        <v>1000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746.3</v>
      </c>
      <c r="BT43" s="24">
        <v>0</v>
      </c>
      <c r="BU43" s="24">
        <f t="shared" si="25"/>
        <v>88947.40000000001</v>
      </c>
      <c r="BV43" s="24">
        <f t="shared" si="26"/>
        <v>87552.231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0</v>
      </c>
      <c r="CF43" s="24">
        <v>0</v>
      </c>
      <c r="CG43" s="24">
        <v>5430</v>
      </c>
      <c r="CH43" s="24">
        <v>4100</v>
      </c>
      <c r="CI43" s="24">
        <v>0</v>
      </c>
      <c r="CJ43" s="24">
        <f t="shared" si="27"/>
        <v>5430</v>
      </c>
      <c r="CK43" s="24">
        <f t="shared" si="28"/>
        <v>4100</v>
      </c>
    </row>
    <row r="44" spans="1:89" ht="17.25">
      <c r="A44" s="29">
        <v>35</v>
      </c>
      <c r="B44" s="23">
        <v>88</v>
      </c>
      <c r="C44" s="31" t="s">
        <v>86</v>
      </c>
      <c r="D44" s="24">
        <v>2.8681</v>
      </c>
      <c r="E44" s="24">
        <v>187.905</v>
      </c>
      <c r="F44" s="24">
        <f t="shared" si="0"/>
        <v>11191.6</v>
      </c>
      <c r="G44" s="24">
        <f t="shared" si="1"/>
        <v>11373.128</v>
      </c>
      <c r="H44" s="24">
        <f t="shared" si="12"/>
        <v>101.62200221594769</v>
      </c>
      <c r="I44" s="24">
        <f t="shared" si="2"/>
        <v>2147.9</v>
      </c>
      <c r="J44" s="24">
        <f t="shared" si="3"/>
        <v>2329.428</v>
      </c>
      <c r="K44" s="24">
        <f t="shared" si="13"/>
        <v>108.4514176637646</v>
      </c>
      <c r="L44" s="24">
        <f t="shared" si="21"/>
        <v>360</v>
      </c>
      <c r="M44" s="24">
        <f t="shared" si="22"/>
        <v>645.5659999999999</v>
      </c>
      <c r="N44" s="24">
        <f t="shared" si="14"/>
        <v>179.32388888888886</v>
      </c>
      <c r="O44" s="24">
        <v>0</v>
      </c>
      <c r="P44" s="24">
        <v>0.064</v>
      </c>
      <c r="Q44" s="24" t="e">
        <f t="shared" si="15"/>
        <v>#DIV/0!</v>
      </c>
      <c r="R44" s="24">
        <v>684.9</v>
      </c>
      <c r="S44" s="24">
        <v>576.951</v>
      </c>
      <c r="T44" s="24">
        <f t="shared" si="16"/>
        <v>84.23872098116514</v>
      </c>
      <c r="U44" s="24">
        <v>360</v>
      </c>
      <c r="V44" s="24">
        <v>645.502</v>
      </c>
      <c r="W44" s="24">
        <f t="shared" si="17"/>
        <v>179.3061111111111</v>
      </c>
      <c r="X44" s="24">
        <v>0</v>
      </c>
      <c r="Y44" s="24">
        <v>0</v>
      </c>
      <c r="Z44" s="24" t="e">
        <f t="shared" si="18"/>
        <v>#DIV/0!</v>
      </c>
      <c r="AA44" s="24">
        <v>0</v>
      </c>
      <c r="AB44" s="24">
        <v>0</v>
      </c>
      <c r="AC44" s="24" t="e">
        <f t="shared" si="19"/>
        <v>#DIV/0!</v>
      </c>
      <c r="AD44" s="24">
        <v>0</v>
      </c>
      <c r="AE44" s="24">
        <v>0</v>
      </c>
      <c r="AF44" s="24">
        <v>0</v>
      </c>
      <c r="AG44" s="24">
        <v>0</v>
      </c>
      <c r="AH44" s="24">
        <v>9043.7</v>
      </c>
      <c r="AI44" s="24">
        <v>9043.7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f t="shared" si="23"/>
        <v>1103</v>
      </c>
      <c r="AQ44" s="24">
        <f t="shared" si="24"/>
        <v>1106.911</v>
      </c>
      <c r="AR44" s="24">
        <f t="shared" si="20"/>
        <v>100.35457842248414</v>
      </c>
      <c r="AS44" s="24">
        <v>432</v>
      </c>
      <c r="AT44" s="24">
        <v>431.311</v>
      </c>
      <c r="AU44" s="24">
        <v>671</v>
      </c>
      <c r="AV44" s="24">
        <v>675.6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v>0</v>
      </c>
      <c r="BN44" s="24"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4">
        <f t="shared" si="25"/>
        <v>11191.6</v>
      </c>
      <c r="BV44" s="24">
        <f t="shared" si="26"/>
        <v>11373.128</v>
      </c>
      <c r="BW44" s="24">
        <v>0</v>
      </c>
      <c r="BX44" s="24">
        <v>0</v>
      </c>
      <c r="BY44" s="24">
        <v>0</v>
      </c>
      <c r="BZ44" s="24">
        <v>0</v>
      </c>
      <c r="CA44" s="24">
        <v>0</v>
      </c>
      <c r="CB44" s="24"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240</v>
      </c>
      <c r="CH44" s="24">
        <v>237.727</v>
      </c>
      <c r="CI44" s="24">
        <v>0</v>
      </c>
      <c r="CJ44" s="24">
        <f t="shared" si="27"/>
        <v>240</v>
      </c>
      <c r="CK44" s="24">
        <f t="shared" si="28"/>
        <v>237.727</v>
      </c>
    </row>
    <row r="45" spans="1:89" ht="17.25">
      <c r="A45" s="29">
        <v>36</v>
      </c>
      <c r="B45" s="23">
        <v>50</v>
      </c>
      <c r="C45" s="31" t="s">
        <v>87</v>
      </c>
      <c r="D45" s="24">
        <v>4558.3107</v>
      </c>
      <c r="E45" s="24">
        <v>7703.404</v>
      </c>
      <c r="F45" s="24">
        <f t="shared" si="0"/>
        <v>56706</v>
      </c>
      <c r="G45" s="24">
        <f t="shared" si="1"/>
        <v>58377.684</v>
      </c>
      <c r="H45" s="24">
        <f t="shared" si="12"/>
        <v>102.94798434028145</v>
      </c>
      <c r="I45" s="24">
        <f t="shared" si="2"/>
        <v>7209.8</v>
      </c>
      <c r="J45" s="24">
        <f t="shared" si="3"/>
        <v>8881.483999999999</v>
      </c>
      <c r="K45" s="24">
        <f t="shared" si="13"/>
        <v>123.18627423784292</v>
      </c>
      <c r="L45" s="24">
        <f t="shared" si="21"/>
        <v>2353.7</v>
      </c>
      <c r="M45" s="24">
        <f t="shared" si="22"/>
        <v>4133.467</v>
      </c>
      <c r="N45" s="24">
        <f t="shared" si="14"/>
        <v>175.6157114330628</v>
      </c>
      <c r="O45" s="24">
        <v>52.6</v>
      </c>
      <c r="P45" s="24">
        <v>0.334</v>
      </c>
      <c r="Q45" s="24">
        <f t="shared" si="15"/>
        <v>0.634980988593156</v>
      </c>
      <c r="R45" s="24">
        <v>2429.3</v>
      </c>
      <c r="S45" s="24">
        <v>2447.17</v>
      </c>
      <c r="T45" s="24">
        <f t="shared" si="16"/>
        <v>100.73560284855718</v>
      </c>
      <c r="U45" s="24">
        <v>2301.1</v>
      </c>
      <c r="V45" s="24">
        <v>4133.133</v>
      </c>
      <c r="W45" s="24">
        <f t="shared" si="17"/>
        <v>179.61553170222936</v>
      </c>
      <c r="X45" s="24">
        <v>570</v>
      </c>
      <c r="Y45" s="24">
        <v>757</v>
      </c>
      <c r="Z45" s="24">
        <f t="shared" si="18"/>
        <v>132.80701754385964</v>
      </c>
      <c r="AA45" s="24">
        <v>0</v>
      </c>
      <c r="AB45" s="24">
        <v>0</v>
      </c>
      <c r="AC45" s="24" t="e">
        <f t="shared" si="19"/>
        <v>#DIV/0!</v>
      </c>
      <c r="AD45" s="24">
        <v>0</v>
      </c>
      <c r="AE45" s="24">
        <v>0</v>
      </c>
      <c r="AF45" s="24">
        <v>0</v>
      </c>
      <c r="AG45" s="24">
        <v>0</v>
      </c>
      <c r="AH45" s="24">
        <v>49496.2</v>
      </c>
      <c r="AI45" s="24">
        <v>49496.2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f t="shared" si="23"/>
        <v>1856.8</v>
      </c>
      <c r="AQ45" s="24">
        <f t="shared" si="24"/>
        <v>1523.847</v>
      </c>
      <c r="AR45" s="24">
        <f t="shared" si="20"/>
        <v>82.06845109866437</v>
      </c>
      <c r="AS45" s="24">
        <v>1856.8</v>
      </c>
      <c r="AT45" s="24">
        <v>1403.482</v>
      </c>
      <c r="AU45" s="24">
        <v>0</v>
      </c>
      <c r="AV45" s="24">
        <v>120.365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4">
        <v>0</v>
      </c>
      <c r="BH45" s="24">
        <v>20</v>
      </c>
      <c r="BI45" s="24">
        <v>0</v>
      </c>
      <c r="BJ45" s="24">
        <v>0</v>
      </c>
      <c r="BK45" s="24">
        <v>0</v>
      </c>
      <c r="BL45" s="24">
        <v>0</v>
      </c>
      <c r="BM45" s="24">
        <v>0</v>
      </c>
      <c r="BN45" s="24">
        <v>0</v>
      </c>
      <c r="BO45" s="24">
        <v>0</v>
      </c>
      <c r="BP45" s="24">
        <v>0</v>
      </c>
      <c r="BQ45" s="24">
        <v>0</v>
      </c>
      <c r="BR45" s="24">
        <v>0</v>
      </c>
      <c r="BS45" s="24">
        <v>0</v>
      </c>
      <c r="BT45" s="24">
        <v>0</v>
      </c>
      <c r="BU45" s="24">
        <f t="shared" si="25"/>
        <v>56706</v>
      </c>
      <c r="BV45" s="24">
        <f t="shared" si="26"/>
        <v>58377.684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4">
        <v>0</v>
      </c>
      <c r="CC45" s="24">
        <v>0</v>
      </c>
      <c r="CD45" s="24">
        <v>0</v>
      </c>
      <c r="CE45" s="24">
        <v>0</v>
      </c>
      <c r="CF45" s="24">
        <v>0</v>
      </c>
      <c r="CG45" s="24">
        <v>0</v>
      </c>
      <c r="CH45" s="24">
        <v>0</v>
      </c>
      <c r="CI45" s="24">
        <v>0</v>
      </c>
      <c r="CJ45" s="24">
        <f t="shared" si="27"/>
        <v>0</v>
      </c>
      <c r="CK45" s="24">
        <f t="shared" si="28"/>
        <v>0</v>
      </c>
    </row>
    <row r="46" spans="1:89" ht="17.25">
      <c r="A46" s="29">
        <v>37</v>
      </c>
      <c r="B46" s="23">
        <v>1</v>
      </c>
      <c r="C46" s="31" t="s">
        <v>88</v>
      </c>
      <c r="D46" s="24">
        <v>1572.6958</v>
      </c>
      <c r="E46" s="24">
        <v>26705.6718</v>
      </c>
      <c r="F46" s="24">
        <f t="shared" si="0"/>
        <v>474236.70000000007</v>
      </c>
      <c r="G46" s="24">
        <f t="shared" si="1"/>
        <v>472853.54359999986</v>
      </c>
      <c r="H46" s="24">
        <f t="shared" si="12"/>
        <v>99.70834049747727</v>
      </c>
      <c r="I46" s="24">
        <f t="shared" si="2"/>
        <v>106024.79999999999</v>
      </c>
      <c r="J46" s="24">
        <f t="shared" si="3"/>
        <v>104646.44359999998</v>
      </c>
      <c r="K46" s="24">
        <f t="shared" si="13"/>
        <v>98.699967932031</v>
      </c>
      <c r="L46" s="24">
        <f t="shared" si="21"/>
        <v>56802.5</v>
      </c>
      <c r="M46" s="24">
        <f t="shared" si="22"/>
        <v>69198.1958</v>
      </c>
      <c r="N46" s="24">
        <f t="shared" si="14"/>
        <v>121.82244760353858</v>
      </c>
      <c r="O46" s="24">
        <v>16402.5</v>
      </c>
      <c r="P46" s="24">
        <v>15704.2768</v>
      </c>
      <c r="Q46" s="24">
        <f t="shared" si="15"/>
        <v>95.74319036732206</v>
      </c>
      <c r="R46" s="24">
        <v>16454.9</v>
      </c>
      <c r="S46" s="24">
        <v>8402.2808</v>
      </c>
      <c r="T46" s="24">
        <f t="shared" si="16"/>
        <v>51.06248473099198</v>
      </c>
      <c r="U46" s="24">
        <v>40400</v>
      </c>
      <c r="V46" s="24">
        <v>53493.919</v>
      </c>
      <c r="W46" s="24">
        <f t="shared" si="17"/>
        <v>132.41069059405942</v>
      </c>
      <c r="X46" s="24">
        <v>3460</v>
      </c>
      <c r="Y46" s="24">
        <v>2041.25</v>
      </c>
      <c r="Z46" s="24">
        <f t="shared" si="18"/>
        <v>58.99566473988439</v>
      </c>
      <c r="AA46" s="24">
        <v>7000</v>
      </c>
      <c r="AB46" s="24">
        <v>7197.15</v>
      </c>
      <c r="AC46" s="24">
        <f t="shared" si="19"/>
        <v>102.81642857142856</v>
      </c>
      <c r="AD46" s="24">
        <v>0</v>
      </c>
      <c r="AE46" s="24">
        <v>0</v>
      </c>
      <c r="AF46" s="24">
        <v>0</v>
      </c>
      <c r="AG46" s="24">
        <v>0</v>
      </c>
      <c r="AH46" s="24">
        <v>352106.5</v>
      </c>
      <c r="AI46" s="24">
        <v>352106.5</v>
      </c>
      <c r="AJ46" s="24">
        <v>8535.5</v>
      </c>
      <c r="AK46" s="24">
        <v>8535.5</v>
      </c>
      <c r="AL46" s="24">
        <v>0</v>
      </c>
      <c r="AM46" s="24">
        <v>0</v>
      </c>
      <c r="AN46" s="24">
        <v>0</v>
      </c>
      <c r="AO46" s="24">
        <v>0</v>
      </c>
      <c r="AP46" s="24">
        <f t="shared" si="23"/>
        <v>19250</v>
      </c>
      <c r="AQ46" s="24">
        <f t="shared" si="24"/>
        <v>14786.809</v>
      </c>
      <c r="AR46" s="24">
        <f t="shared" si="20"/>
        <v>76.8145922077922</v>
      </c>
      <c r="AS46" s="24">
        <v>0</v>
      </c>
      <c r="AT46" s="24">
        <v>0</v>
      </c>
      <c r="AU46" s="24">
        <v>15500</v>
      </c>
      <c r="AV46" s="24">
        <v>10477.828</v>
      </c>
      <c r="AW46" s="24">
        <v>3200</v>
      </c>
      <c r="AX46" s="24">
        <v>3022.431</v>
      </c>
      <c r="AY46" s="24">
        <v>550</v>
      </c>
      <c r="AZ46" s="24">
        <v>1286.55</v>
      </c>
      <c r="BA46" s="24">
        <v>0</v>
      </c>
      <c r="BB46" s="24">
        <v>0</v>
      </c>
      <c r="BC46" s="24">
        <v>7569.9</v>
      </c>
      <c r="BD46" s="24">
        <v>7565.1</v>
      </c>
      <c r="BE46" s="24">
        <v>0</v>
      </c>
      <c r="BF46" s="24">
        <v>0</v>
      </c>
      <c r="BG46" s="24">
        <v>500</v>
      </c>
      <c r="BH46" s="24">
        <v>228</v>
      </c>
      <c r="BI46" s="24">
        <v>0</v>
      </c>
      <c r="BJ46" s="24">
        <v>0</v>
      </c>
      <c r="BK46" s="24">
        <v>0</v>
      </c>
      <c r="BL46" s="24">
        <v>1000</v>
      </c>
      <c r="BM46" s="24">
        <v>1142.258</v>
      </c>
      <c r="BN46" s="24">
        <v>57.4</v>
      </c>
      <c r="BO46" s="24">
        <v>0</v>
      </c>
      <c r="BP46" s="24">
        <v>0</v>
      </c>
      <c r="BQ46" s="24">
        <v>0</v>
      </c>
      <c r="BR46" s="24">
        <v>1500</v>
      </c>
      <c r="BS46" s="24">
        <v>1650.5</v>
      </c>
      <c r="BT46" s="24">
        <v>0</v>
      </c>
      <c r="BU46" s="24">
        <f t="shared" si="25"/>
        <v>474236.70000000007</v>
      </c>
      <c r="BV46" s="24">
        <f t="shared" si="26"/>
        <v>472853.54359999986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v>0</v>
      </c>
      <c r="CD46" s="24">
        <v>0</v>
      </c>
      <c r="CE46" s="24">
        <v>0</v>
      </c>
      <c r="CF46" s="24">
        <v>0</v>
      </c>
      <c r="CG46" s="24">
        <v>40000</v>
      </c>
      <c r="CH46" s="24">
        <v>39969.769</v>
      </c>
      <c r="CI46" s="24">
        <v>0</v>
      </c>
      <c r="CJ46" s="24">
        <f t="shared" si="27"/>
        <v>40000</v>
      </c>
      <c r="CK46" s="24">
        <f t="shared" si="28"/>
        <v>39969.769</v>
      </c>
    </row>
    <row r="47" spans="1:89" ht="17.25">
      <c r="A47" s="29">
        <v>38</v>
      </c>
      <c r="B47" s="23">
        <v>41</v>
      </c>
      <c r="C47" s="31" t="s">
        <v>89</v>
      </c>
      <c r="D47" s="24">
        <v>11.3454</v>
      </c>
      <c r="E47" s="24">
        <v>3487.166</v>
      </c>
      <c r="F47" s="24">
        <f t="shared" si="0"/>
        <v>28611.5</v>
      </c>
      <c r="G47" s="24">
        <f t="shared" si="1"/>
        <v>28911.697</v>
      </c>
      <c r="H47" s="24">
        <f t="shared" si="12"/>
        <v>101.04921797179456</v>
      </c>
      <c r="I47" s="24">
        <f t="shared" si="2"/>
        <v>6460</v>
      </c>
      <c r="J47" s="24">
        <f t="shared" si="3"/>
        <v>6760.197</v>
      </c>
      <c r="K47" s="24">
        <f t="shared" si="13"/>
        <v>104.64701238390093</v>
      </c>
      <c r="L47" s="24">
        <f t="shared" si="21"/>
        <v>1015.6</v>
      </c>
      <c r="M47" s="24">
        <f t="shared" si="22"/>
        <v>1835.179</v>
      </c>
      <c r="N47" s="24">
        <f t="shared" si="14"/>
        <v>180.69899566758568</v>
      </c>
      <c r="O47" s="24">
        <v>102.1</v>
      </c>
      <c r="P47" s="24">
        <v>569.179</v>
      </c>
      <c r="Q47" s="24">
        <f t="shared" si="15"/>
        <v>557.4720861900098</v>
      </c>
      <c r="R47" s="24">
        <v>2924.4</v>
      </c>
      <c r="S47" s="24">
        <v>1883.53</v>
      </c>
      <c r="T47" s="24">
        <f t="shared" si="16"/>
        <v>64.40739980850772</v>
      </c>
      <c r="U47" s="24">
        <v>913.5</v>
      </c>
      <c r="V47" s="24">
        <v>1266</v>
      </c>
      <c r="W47" s="24">
        <f t="shared" si="17"/>
        <v>138.58784893267654</v>
      </c>
      <c r="X47" s="24">
        <v>50</v>
      </c>
      <c r="Y47" s="24">
        <v>192</v>
      </c>
      <c r="Z47" s="24">
        <f t="shared" si="18"/>
        <v>384</v>
      </c>
      <c r="AA47" s="24">
        <v>0</v>
      </c>
      <c r="AB47" s="24">
        <v>0</v>
      </c>
      <c r="AC47" s="24" t="e">
        <f t="shared" si="19"/>
        <v>#DIV/0!</v>
      </c>
      <c r="AD47" s="24">
        <v>0</v>
      </c>
      <c r="AE47" s="24">
        <v>0</v>
      </c>
      <c r="AF47" s="24">
        <v>0</v>
      </c>
      <c r="AG47" s="24">
        <v>0</v>
      </c>
      <c r="AH47" s="24">
        <v>22151.5</v>
      </c>
      <c r="AI47" s="24">
        <v>22151.5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f t="shared" si="23"/>
        <v>2470</v>
      </c>
      <c r="AQ47" s="24">
        <f t="shared" si="24"/>
        <v>2849.488</v>
      </c>
      <c r="AR47" s="24">
        <f t="shared" si="20"/>
        <v>115.36388663967611</v>
      </c>
      <c r="AS47" s="24">
        <v>800</v>
      </c>
      <c r="AT47" s="24">
        <v>2616.488</v>
      </c>
      <c r="AU47" s="24">
        <v>1670</v>
      </c>
      <c r="AV47" s="24">
        <v>233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f t="shared" si="25"/>
        <v>28611.5</v>
      </c>
      <c r="BV47" s="24">
        <f t="shared" si="26"/>
        <v>28911.697</v>
      </c>
      <c r="BW47" s="24">
        <v>0</v>
      </c>
      <c r="BX47" s="24">
        <v>0</v>
      </c>
      <c r="BY47" s="24">
        <v>0</v>
      </c>
      <c r="BZ47" s="24">
        <v>0</v>
      </c>
      <c r="CA47" s="24">
        <v>0</v>
      </c>
      <c r="CB47" s="24">
        <v>0</v>
      </c>
      <c r="CC47" s="24">
        <v>0</v>
      </c>
      <c r="CD47" s="24">
        <v>0</v>
      </c>
      <c r="CE47" s="24">
        <v>0</v>
      </c>
      <c r="CF47" s="24">
        <v>0</v>
      </c>
      <c r="CG47" s="24">
        <v>2321.5</v>
      </c>
      <c r="CH47" s="24">
        <v>1732.351</v>
      </c>
      <c r="CI47" s="24">
        <v>0</v>
      </c>
      <c r="CJ47" s="24">
        <f t="shared" si="27"/>
        <v>2321.5</v>
      </c>
      <c r="CK47" s="24">
        <f t="shared" si="28"/>
        <v>1732.351</v>
      </c>
    </row>
    <row r="48" spans="1:89" ht="17.25">
      <c r="A48" s="29">
        <v>39</v>
      </c>
      <c r="B48" s="23">
        <v>45</v>
      </c>
      <c r="C48" s="31" t="s">
        <v>90</v>
      </c>
      <c r="D48" s="24">
        <v>1058.6504</v>
      </c>
      <c r="E48" s="24">
        <v>1743.11</v>
      </c>
      <c r="F48" s="24">
        <f t="shared" si="0"/>
        <v>14071.2</v>
      </c>
      <c r="G48" s="24">
        <f t="shared" si="1"/>
        <v>14072.42</v>
      </c>
      <c r="H48" s="24">
        <f t="shared" si="12"/>
        <v>100.00867019159702</v>
      </c>
      <c r="I48" s="24">
        <f t="shared" si="2"/>
        <v>4997</v>
      </c>
      <c r="J48" s="24">
        <f t="shared" si="3"/>
        <v>4998.22</v>
      </c>
      <c r="K48" s="24">
        <f t="shared" si="13"/>
        <v>100.02441464878929</v>
      </c>
      <c r="L48" s="24">
        <f t="shared" si="21"/>
        <v>544</v>
      </c>
      <c r="M48" s="24">
        <f t="shared" si="22"/>
        <v>583.5319999999999</v>
      </c>
      <c r="N48" s="24">
        <f t="shared" si="14"/>
        <v>107.26691176470587</v>
      </c>
      <c r="O48" s="24">
        <v>44</v>
      </c>
      <c r="P48" s="24">
        <v>44.732</v>
      </c>
      <c r="Q48" s="24">
        <f t="shared" si="15"/>
        <v>101.66363636363636</v>
      </c>
      <c r="R48" s="24">
        <v>2660</v>
      </c>
      <c r="S48" s="24">
        <v>2690</v>
      </c>
      <c r="T48" s="24">
        <f t="shared" si="16"/>
        <v>101.12781954887218</v>
      </c>
      <c r="U48" s="24">
        <v>500</v>
      </c>
      <c r="V48" s="24">
        <v>538.8</v>
      </c>
      <c r="W48" s="24">
        <f t="shared" si="17"/>
        <v>107.75999999999999</v>
      </c>
      <c r="X48" s="24">
        <v>30</v>
      </c>
      <c r="Y48" s="24">
        <v>45</v>
      </c>
      <c r="Z48" s="24">
        <f t="shared" si="18"/>
        <v>150</v>
      </c>
      <c r="AA48" s="24">
        <v>0</v>
      </c>
      <c r="AB48" s="24">
        <v>0</v>
      </c>
      <c r="AC48" s="24" t="e">
        <f t="shared" si="19"/>
        <v>#DIV/0!</v>
      </c>
      <c r="AD48" s="24">
        <v>0</v>
      </c>
      <c r="AE48" s="24">
        <v>0</v>
      </c>
      <c r="AF48" s="24">
        <v>0</v>
      </c>
      <c r="AG48" s="24">
        <v>0</v>
      </c>
      <c r="AH48" s="24">
        <v>9074.2</v>
      </c>
      <c r="AI48" s="24">
        <v>9074.2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f t="shared" si="23"/>
        <v>1763</v>
      </c>
      <c r="AQ48" s="24">
        <f t="shared" si="24"/>
        <v>1524.602</v>
      </c>
      <c r="AR48" s="24">
        <f t="shared" si="20"/>
        <v>86.47770845150312</v>
      </c>
      <c r="AS48" s="24">
        <v>1763</v>
      </c>
      <c r="AT48" s="24">
        <v>1524.602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v>0</v>
      </c>
      <c r="BP48" s="24">
        <v>0</v>
      </c>
      <c r="BQ48" s="24">
        <v>0</v>
      </c>
      <c r="BR48" s="24">
        <v>0</v>
      </c>
      <c r="BS48" s="24">
        <v>155.086</v>
      </c>
      <c r="BT48" s="24">
        <v>0</v>
      </c>
      <c r="BU48" s="24">
        <f t="shared" si="25"/>
        <v>14071.2</v>
      </c>
      <c r="BV48" s="24">
        <f t="shared" si="26"/>
        <v>14072.42</v>
      </c>
      <c r="BW48" s="24">
        <v>0</v>
      </c>
      <c r="BX48" s="24">
        <v>0</v>
      </c>
      <c r="BY48" s="24">
        <v>0</v>
      </c>
      <c r="BZ48" s="24">
        <v>0</v>
      </c>
      <c r="CA48" s="24">
        <v>0</v>
      </c>
      <c r="CB48" s="24">
        <v>0</v>
      </c>
      <c r="CC48" s="24">
        <v>0</v>
      </c>
      <c r="CD48" s="24">
        <v>0</v>
      </c>
      <c r="CE48" s="24">
        <v>0</v>
      </c>
      <c r="CF48" s="24">
        <v>0</v>
      </c>
      <c r="CG48" s="24">
        <v>0</v>
      </c>
      <c r="CH48" s="24">
        <v>0</v>
      </c>
      <c r="CI48" s="24">
        <v>0</v>
      </c>
      <c r="CJ48" s="24">
        <f t="shared" si="27"/>
        <v>0</v>
      </c>
      <c r="CK48" s="24">
        <f t="shared" si="28"/>
        <v>0</v>
      </c>
    </row>
    <row r="49" spans="1:89" ht="17.25">
      <c r="A49" s="29">
        <v>40</v>
      </c>
      <c r="B49" s="23">
        <v>58</v>
      </c>
      <c r="C49" s="31" t="s">
        <v>91</v>
      </c>
      <c r="D49" s="24">
        <v>10110.5592</v>
      </c>
      <c r="E49" s="24">
        <v>2936.566</v>
      </c>
      <c r="F49" s="24">
        <f t="shared" si="0"/>
        <v>18245.7</v>
      </c>
      <c r="G49" s="24">
        <f t="shared" si="1"/>
        <v>18472.536</v>
      </c>
      <c r="H49" s="24">
        <f t="shared" si="12"/>
        <v>101.24322991170523</v>
      </c>
      <c r="I49" s="24">
        <f t="shared" si="2"/>
        <v>3718.5</v>
      </c>
      <c r="J49" s="24">
        <f t="shared" si="3"/>
        <v>3945.3360000000002</v>
      </c>
      <c r="K49" s="24">
        <f t="shared" si="13"/>
        <v>106.10020169423156</v>
      </c>
      <c r="L49" s="24">
        <f t="shared" si="21"/>
        <v>1347.8</v>
      </c>
      <c r="M49" s="24">
        <f t="shared" si="22"/>
        <v>1346.192</v>
      </c>
      <c r="N49" s="24">
        <f t="shared" si="14"/>
        <v>99.88069446505416</v>
      </c>
      <c r="O49" s="24">
        <v>387.4</v>
      </c>
      <c r="P49" s="24">
        <v>239.192</v>
      </c>
      <c r="Q49" s="24">
        <f t="shared" si="15"/>
        <v>61.74290139390811</v>
      </c>
      <c r="R49" s="24">
        <v>2044.7</v>
      </c>
      <c r="S49" s="24">
        <v>1887.072</v>
      </c>
      <c r="T49" s="24">
        <f t="shared" si="16"/>
        <v>92.29089842030615</v>
      </c>
      <c r="U49" s="24">
        <v>960.4</v>
      </c>
      <c r="V49" s="24">
        <v>1107</v>
      </c>
      <c r="W49" s="24">
        <f t="shared" si="17"/>
        <v>115.26447313619326</v>
      </c>
      <c r="X49" s="24">
        <v>101</v>
      </c>
      <c r="Y49" s="24">
        <v>190</v>
      </c>
      <c r="Z49" s="24">
        <f t="shared" si="18"/>
        <v>188.1188118811881</v>
      </c>
      <c r="AA49" s="24">
        <v>0</v>
      </c>
      <c r="AB49" s="24">
        <v>0</v>
      </c>
      <c r="AC49" s="24" t="e">
        <f t="shared" si="19"/>
        <v>#DIV/0!</v>
      </c>
      <c r="AD49" s="24">
        <v>0</v>
      </c>
      <c r="AE49" s="24">
        <v>0</v>
      </c>
      <c r="AF49" s="24">
        <v>0</v>
      </c>
      <c r="AG49" s="24">
        <v>0</v>
      </c>
      <c r="AH49" s="24">
        <v>14527.2</v>
      </c>
      <c r="AI49" s="24">
        <v>14527.2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f t="shared" si="23"/>
        <v>225</v>
      </c>
      <c r="AQ49" s="24">
        <f t="shared" si="24"/>
        <v>516.072</v>
      </c>
      <c r="AR49" s="24">
        <f t="shared" si="20"/>
        <v>229.36533333333333</v>
      </c>
      <c r="AS49" s="24">
        <v>135.2</v>
      </c>
      <c r="AT49" s="24">
        <v>87</v>
      </c>
      <c r="AU49" s="24">
        <v>89.8</v>
      </c>
      <c r="AV49" s="24">
        <v>429.072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24">
        <v>0</v>
      </c>
      <c r="BG49" s="24">
        <v>0</v>
      </c>
      <c r="BH49" s="24">
        <v>6</v>
      </c>
      <c r="BI49" s="24">
        <v>0</v>
      </c>
      <c r="BJ49" s="24">
        <v>0</v>
      </c>
      <c r="BK49" s="24">
        <v>0</v>
      </c>
      <c r="BL49" s="24">
        <v>0</v>
      </c>
      <c r="BM49" s="24">
        <v>0</v>
      </c>
      <c r="BN49" s="24">
        <v>0</v>
      </c>
      <c r="BO49" s="24">
        <v>0</v>
      </c>
      <c r="BP49" s="24">
        <v>0</v>
      </c>
      <c r="BQ49" s="24">
        <v>0</v>
      </c>
      <c r="BR49" s="24">
        <v>0</v>
      </c>
      <c r="BS49" s="24">
        <v>0</v>
      </c>
      <c r="BT49" s="24">
        <v>0</v>
      </c>
      <c r="BU49" s="24">
        <f t="shared" si="25"/>
        <v>18245.7</v>
      </c>
      <c r="BV49" s="24">
        <f t="shared" si="26"/>
        <v>18472.536</v>
      </c>
      <c r="BW49" s="24">
        <v>0</v>
      </c>
      <c r="BX49" s="24">
        <v>0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0</v>
      </c>
      <c r="CE49" s="24">
        <v>0</v>
      </c>
      <c r="CF49" s="24">
        <v>0</v>
      </c>
      <c r="CG49" s="24">
        <v>0</v>
      </c>
      <c r="CH49" s="24">
        <v>0</v>
      </c>
      <c r="CI49" s="24">
        <v>0</v>
      </c>
      <c r="CJ49" s="24">
        <f t="shared" si="27"/>
        <v>0</v>
      </c>
      <c r="CK49" s="24">
        <f t="shared" si="28"/>
        <v>0</v>
      </c>
    </row>
    <row r="50" spans="1:89" ht="17.25">
      <c r="A50" s="29">
        <v>41</v>
      </c>
      <c r="B50" s="23">
        <v>19</v>
      </c>
      <c r="C50" s="31" t="s">
        <v>92</v>
      </c>
      <c r="D50" s="24">
        <v>807.7977</v>
      </c>
      <c r="E50" s="24">
        <v>595.31</v>
      </c>
      <c r="F50" s="24">
        <f t="shared" si="0"/>
        <v>5973</v>
      </c>
      <c r="G50" s="24">
        <f t="shared" si="1"/>
        <v>5978.307</v>
      </c>
      <c r="H50" s="24">
        <f t="shared" si="12"/>
        <v>100.08884982420894</v>
      </c>
      <c r="I50" s="24">
        <f t="shared" si="2"/>
        <v>2470</v>
      </c>
      <c r="J50" s="24">
        <f t="shared" si="3"/>
        <v>2478.307</v>
      </c>
      <c r="K50" s="24">
        <f t="shared" si="13"/>
        <v>100.33631578947369</v>
      </c>
      <c r="L50" s="24">
        <f t="shared" si="21"/>
        <v>900</v>
      </c>
      <c r="M50" s="24">
        <f t="shared" si="22"/>
        <v>827.572</v>
      </c>
      <c r="N50" s="24">
        <f t="shared" si="14"/>
        <v>91.95244444444445</v>
      </c>
      <c r="O50" s="24">
        <v>100</v>
      </c>
      <c r="P50" s="24">
        <v>117.772</v>
      </c>
      <c r="Q50" s="24">
        <f t="shared" si="15"/>
        <v>117.772</v>
      </c>
      <c r="R50" s="24">
        <v>1120</v>
      </c>
      <c r="S50" s="24">
        <v>1120.177</v>
      </c>
      <c r="T50" s="24">
        <f t="shared" si="16"/>
        <v>100.01580357142856</v>
      </c>
      <c r="U50" s="24">
        <v>800</v>
      </c>
      <c r="V50" s="24">
        <v>709.8</v>
      </c>
      <c r="W50" s="24">
        <f t="shared" si="17"/>
        <v>88.725</v>
      </c>
      <c r="X50" s="24">
        <v>0</v>
      </c>
      <c r="Y50" s="24">
        <v>75</v>
      </c>
      <c r="Z50" s="24" t="e">
        <f t="shared" si="18"/>
        <v>#DIV/0!</v>
      </c>
      <c r="AA50" s="24">
        <v>0</v>
      </c>
      <c r="AB50" s="24">
        <v>0</v>
      </c>
      <c r="AC50" s="24" t="e">
        <f t="shared" si="19"/>
        <v>#DIV/0!</v>
      </c>
      <c r="AD50" s="24">
        <v>0</v>
      </c>
      <c r="AE50" s="24">
        <v>0</v>
      </c>
      <c r="AF50" s="24">
        <v>0</v>
      </c>
      <c r="AG50" s="24">
        <v>0</v>
      </c>
      <c r="AH50" s="24">
        <v>3503</v>
      </c>
      <c r="AI50" s="24">
        <v>3500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f t="shared" si="23"/>
        <v>450</v>
      </c>
      <c r="AQ50" s="24">
        <f t="shared" si="24"/>
        <v>455.558</v>
      </c>
      <c r="AR50" s="24">
        <f t="shared" si="20"/>
        <v>101.23511111111112</v>
      </c>
      <c r="AS50" s="24">
        <v>450</v>
      </c>
      <c r="AT50" s="24">
        <v>455.558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0</v>
      </c>
      <c r="BG50" s="24">
        <v>0</v>
      </c>
      <c r="BH50" s="24">
        <v>0</v>
      </c>
      <c r="BI50" s="24">
        <v>0</v>
      </c>
      <c r="BJ50" s="24">
        <v>0</v>
      </c>
      <c r="BK50" s="24">
        <v>0</v>
      </c>
      <c r="BL50" s="24">
        <v>0</v>
      </c>
      <c r="BM50" s="24">
        <v>0</v>
      </c>
      <c r="BN50" s="24">
        <v>0</v>
      </c>
      <c r="BO50" s="24">
        <v>0</v>
      </c>
      <c r="BP50" s="24">
        <v>0</v>
      </c>
      <c r="BQ50" s="24">
        <v>0</v>
      </c>
      <c r="BR50" s="24">
        <v>0</v>
      </c>
      <c r="BS50" s="24">
        <v>0</v>
      </c>
      <c r="BT50" s="24">
        <v>0</v>
      </c>
      <c r="BU50" s="24">
        <f t="shared" si="25"/>
        <v>5973</v>
      </c>
      <c r="BV50" s="24">
        <f t="shared" si="26"/>
        <v>5978.307</v>
      </c>
      <c r="BW50" s="24">
        <v>0</v>
      </c>
      <c r="BX50" s="24">
        <v>0</v>
      </c>
      <c r="BY50" s="24">
        <v>0</v>
      </c>
      <c r="BZ50" s="24">
        <v>0</v>
      </c>
      <c r="CA50" s="24">
        <v>0</v>
      </c>
      <c r="CB50" s="24">
        <v>0</v>
      </c>
      <c r="CC50" s="24">
        <v>0</v>
      </c>
      <c r="CD50" s="24">
        <v>0</v>
      </c>
      <c r="CE50" s="24">
        <v>0</v>
      </c>
      <c r="CF50" s="24">
        <v>0</v>
      </c>
      <c r="CG50" s="24">
        <v>0</v>
      </c>
      <c r="CH50" s="24">
        <v>0</v>
      </c>
      <c r="CI50" s="24">
        <v>0</v>
      </c>
      <c r="CJ50" s="24">
        <f t="shared" si="27"/>
        <v>0</v>
      </c>
      <c r="CK50" s="24">
        <f t="shared" si="28"/>
        <v>0</v>
      </c>
    </row>
    <row r="51" spans="1:89" ht="17.25">
      <c r="A51" s="29">
        <v>42</v>
      </c>
      <c r="B51" s="23">
        <v>24</v>
      </c>
      <c r="C51" s="31" t="s">
        <v>93</v>
      </c>
      <c r="D51" s="24">
        <v>5.5868</v>
      </c>
      <c r="E51" s="24">
        <v>1979.688</v>
      </c>
      <c r="F51" s="24">
        <f t="shared" si="0"/>
        <v>42302.700000000004</v>
      </c>
      <c r="G51" s="24">
        <f t="shared" si="1"/>
        <v>44700.794</v>
      </c>
      <c r="H51" s="24">
        <f t="shared" si="12"/>
        <v>105.66889111096927</v>
      </c>
      <c r="I51" s="24">
        <f t="shared" si="2"/>
        <v>8634.9</v>
      </c>
      <c r="J51" s="24">
        <f t="shared" si="3"/>
        <v>10308.216</v>
      </c>
      <c r="K51" s="24">
        <f t="shared" si="13"/>
        <v>119.37852204426224</v>
      </c>
      <c r="L51" s="24">
        <f t="shared" si="21"/>
        <v>2730</v>
      </c>
      <c r="M51" s="24">
        <f t="shared" si="22"/>
        <v>4366.726</v>
      </c>
      <c r="N51" s="24">
        <f t="shared" si="14"/>
        <v>159.95333333333332</v>
      </c>
      <c r="O51" s="24">
        <v>30</v>
      </c>
      <c r="P51" s="24">
        <v>68.026</v>
      </c>
      <c r="Q51" s="24">
        <f t="shared" si="15"/>
        <v>226.75333333333333</v>
      </c>
      <c r="R51" s="24">
        <v>4100</v>
      </c>
      <c r="S51" s="24">
        <v>4141.9</v>
      </c>
      <c r="T51" s="24">
        <f t="shared" si="16"/>
        <v>101.02195121951219</v>
      </c>
      <c r="U51" s="24">
        <v>2700</v>
      </c>
      <c r="V51" s="24">
        <v>4298.7</v>
      </c>
      <c r="W51" s="24">
        <f t="shared" si="17"/>
        <v>159.2111111111111</v>
      </c>
      <c r="X51" s="24">
        <v>125</v>
      </c>
      <c r="Y51" s="24">
        <v>200.5</v>
      </c>
      <c r="Z51" s="24">
        <f t="shared" si="18"/>
        <v>160.4</v>
      </c>
      <c r="AA51" s="24">
        <v>0</v>
      </c>
      <c r="AB51" s="24">
        <v>0</v>
      </c>
      <c r="AC51" s="24" t="e">
        <f t="shared" si="19"/>
        <v>#DIV/0!</v>
      </c>
      <c r="AD51" s="24">
        <v>0</v>
      </c>
      <c r="AE51" s="24">
        <v>0</v>
      </c>
      <c r="AF51" s="24">
        <v>0</v>
      </c>
      <c r="AG51" s="24">
        <v>0</v>
      </c>
      <c r="AH51" s="24">
        <v>33667.8</v>
      </c>
      <c r="AI51" s="24">
        <v>33518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f t="shared" si="23"/>
        <v>1648</v>
      </c>
      <c r="AQ51" s="24">
        <f t="shared" si="24"/>
        <v>1599.0900000000001</v>
      </c>
      <c r="AR51" s="24">
        <f t="shared" si="20"/>
        <v>97.03216019417476</v>
      </c>
      <c r="AS51" s="24">
        <v>953</v>
      </c>
      <c r="AT51" s="24">
        <v>684.09</v>
      </c>
      <c r="AU51" s="24">
        <v>195</v>
      </c>
      <c r="AV51" s="24">
        <v>415</v>
      </c>
      <c r="AW51" s="24">
        <v>0</v>
      </c>
      <c r="AX51" s="24">
        <v>0</v>
      </c>
      <c r="AY51" s="24">
        <v>500</v>
      </c>
      <c r="AZ51" s="24">
        <v>500</v>
      </c>
      <c r="BA51" s="24">
        <v>0</v>
      </c>
      <c r="BB51" s="24">
        <v>0</v>
      </c>
      <c r="BC51" s="24">
        <v>0</v>
      </c>
      <c r="BD51" s="24">
        <v>0</v>
      </c>
      <c r="BE51" s="24">
        <v>0</v>
      </c>
      <c r="BF51" s="24">
        <v>0</v>
      </c>
      <c r="BG51" s="24">
        <v>31.9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f t="shared" si="25"/>
        <v>42302.700000000004</v>
      </c>
      <c r="BV51" s="24">
        <f t="shared" si="26"/>
        <v>43826.216</v>
      </c>
      <c r="BW51" s="24">
        <v>0</v>
      </c>
      <c r="BX51" s="24">
        <v>0</v>
      </c>
      <c r="BY51" s="24">
        <v>0</v>
      </c>
      <c r="BZ51" s="24">
        <v>874.578</v>
      </c>
      <c r="CA51" s="24">
        <v>0</v>
      </c>
      <c r="CB51" s="24">
        <v>0</v>
      </c>
      <c r="CC51" s="24">
        <v>0</v>
      </c>
      <c r="CD51" s="24">
        <v>0</v>
      </c>
      <c r="CE51" s="24">
        <v>0</v>
      </c>
      <c r="CF51" s="24">
        <v>0</v>
      </c>
      <c r="CG51" s="24">
        <v>7522.7</v>
      </c>
      <c r="CH51" s="24">
        <v>7390.049</v>
      </c>
      <c r="CI51" s="24">
        <v>0</v>
      </c>
      <c r="CJ51" s="24">
        <f t="shared" si="27"/>
        <v>7522.7</v>
      </c>
      <c r="CK51" s="24">
        <f t="shared" si="28"/>
        <v>8264.627</v>
      </c>
    </row>
    <row r="52" spans="1:89" ht="17.25">
      <c r="A52" s="29">
        <v>43</v>
      </c>
      <c r="B52" s="23">
        <v>55</v>
      </c>
      <c r="C52" s="31" t="s">
        <v>94</v>
      </c>
      <c r="D52" s="24">
        <v>8198.9658</v>
      </c>
      <c r="E52" s="24">
        <v>26147.218</v>
      </c>
      <c r="F52" s="24">
        <f t="shared" si="0"/>
        <v>124055.99999999999</v>
      </c>
      <c r="G52" s="24">
        <f t="shared" si="1"/>
        <v>124682.48700000001</v>
      </c>
      <c r="H52" s="24">
        <f t="shared" si="12"/>
        <v>100.50500338556783</v>
      </c>
      <c r="I52" s="24">
        <f t="shared" si="2"/>
        <v>15106.9</v>
      </c>
      <c r="J52" s="24">
        <f t="shared" si="3"/>
        <v>15227.487</v>
      </c>
      <c r="K52" s="24">
        <f t="shared" si="13"/>
        <v>100.79822465231119</v>
      </c>
      <c r="L52" s="24">
        <f t="shared" si="21"/>
        <v>6923.9</v>
      </c>
      <c r="M52" s="24">
        <f t="shared" si="22"/>
        <v>9394.060000000001</v>
      </c>
      <c r="N52" s="24">
        <f t="shared" si="14"/>
        <v>135.67584742702815</v>
      </c>
      <c r="O52" s="24">
        <v>1826</v>
      </c>
      <c r="P52" s="24">
        <v>1021.324</v>
      </c>
      <c r="Q52" s="24">
        <f t="shared" si="15"/>
        <v>55.93231106243154</v>
      </c>
      <c r="R52" s="24">
        <v>6802</v>
      </c>
      <c r="S52" s="24">
        <v>4414.206</v>
      </c>
      <c r="T52" s="24">
        <f t="shared" si="16"/>
        <v>64.89570714495737</v>
      </c>
      <c r="U52" s="24">
        <v>5097.9</v>
      </c>
      <c r="V52" s="24">
        <v>8372.736</v>
      </c>
      <c r="W52" s="24">
        <f t="shared" si="17"/>
        <v>164.23892190902137</v>
      </c>
      <c r="X52" s="24">
        <v>201</v>
      </c>
      <c r="Y52" s="24">
        <v>532</v>
      </c>
      <c r="Z52" s="24">
        <f t="shared" si="18"/>
        <v>264.67661691542287</v>
      </c>
      <c r="AA52" s="24">
        <v>0</v>
      </c>
      <c r="AB52" s="24">
        <v>0</v>
      </c>
      <c r="AC52" s="24" t="e">
        <f t="shared" si="19"/>
        <v>#DIV/0!</v>
      </c>
      <c r="AD52" s="24">
        <v>0</v>
      </c>
      <c r="AE52" s="24">
        <v>0</v>
      </c>
      <c r="AF52" s="24">
        <v>0</v>
      </c>
      <c r="AG52" s="24">
        <v>0</v>
      </c>
      <c r="AH52" s="24">
        <v>106281.7</v>
      </c>
      <c r="AI52" s="24">
        <v>106787.6</v>
      </c>
      <c r="AJ52" s="24">
        <v>2667.4</v>
      </c>
      <c r="AK52" s="24">
        <v>2667.4</v>
      </c>
      <c r="AL52" s="24">
        <v>0</v>
      </c>
      <c r="AM52" s="24">
        <v>0</v>
      </c>
      <c r="AN52" s="24">
        <v>0</v>
      </c>
      <c r="AO52" s="24">
        <v>0</v>
      </c>
      <c r="AP52" s="24">
        <f t="shared" si="23"/>
        <v>1180</v>
      </c>
      <c r="AQ52" s="24">
        <f t="shared" si="24"/>
        <v>887.221</v>
      </c>
      <c r="AR52" s="24">
        <f t="shared" si="20"/>
        <v>75.18822033898304</v>
      </c>
      <c r="AS52" s="24">
        <v>1180</v>
      </c>
      <c r="AT52" s="24">
        <v>237.6</v>
      </c>
      <c r="AU52" s="24">
        <v>0</v>
      </c>
      <c r="AV52" s="24">
        <v>549.621</v>
      </c>
      <c r="AW52" s="24">
        <v>0</v>
      </c>
      <c r="AX52" s="24">
        <v>0</v>
      </c>
      <c r="AY52" s="24">
        <v>0</v>
      </c>
      <c r="AZ52" s="24">
        <v>100</v>
      </c>
      <c r="BA52" s="24">
        <v>0</v>
      </c>
      <c r="BB52" s="24">
        <v>0</v>
      </c>
      <c r="BC52" s="24">
        <v>0</v>
      </c>
      <c r="BD52" s="24">
        <v>0</v>
      </c>
      <c r="BE52" s="24">
        <v>0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4">
        <v>0</v>
      </c>
      <c r="BL52" s="24">
        <v>0</v>
      </c>
      <c r="BM52" s="24">
        <v>0</v>
      </c>
      <c r="BN52" s="24">
        <v>0</v>
      </c>
      <c r="BO52" s="24">
        <v>0</v>
      </c>
      <c r="BP52" s="24">
        <v>0</v>
      </c>
      <c r="BQ52" s="24">
        <v>0</v>
      </c>
      <c r="BR52" s="24">
        <v>0</v>
      </c>
      <c r="BS52" s="24">
        <v>0</v>
      </c>
      <c r="BT52" s="24">
        <v>0</v>
      </c>
      <c r="BU52" s="24">
        <f t="shared" si="25"/>
        <v>124055.99999999999</v>
      </c>
      <c r="BV52" s="24">
        <f t="shared" si="26"/>
        <v>124682.48700000001</v>
      </c>
      <c r="BW52" s="24">
        <v>0</v>
      </c>
      <c r="BX52" s="24">
        <v>0</v>
      </c>
      <c r="BY52" s="24">
        <v>0</v>
      </c>
      <c r="BZ52" s="24">
        <v>0</v>
      </c>
      <c r="CA52" s="24">
        <v>0</v>
      </c>
      <c r="CB52" s="24">
        <v>0</v>
      </c>
      <c r="CC52" s="24">
        <v>0</v>
      </c>
      <c r="CD52" s="24">
        <v>0</v>
      </c>
      <c r="CE52" s="24">
        <v>0</v>
      </c>
      <c r="CF52" s="24">
        <v>0</v>
      </c>
      <c r="CG52" s="24">
        <v>2500</v>
      </c>
      <c r="CH52" s="24">
        <v>0</v>
      </c>
      <c r="CI52" s="24">
        <v>0</v>
      </c>
      <c r="CJ52" s="24">
        <f t="shared" si="27"/>
        <v>2500</v>
      </c>
      <c r="CK52" s="24">
        <f t="shared" si="28"/>
        <v>0</v>
      </c>
    </row>
    <row r="53" spans="1:89" ht="17.25">
      <c r="A53" s="29">
        <v>44</v>
      </c>
      <c r="B53" s="23">
        <v>20</v>
      </c>
      <c r="C53" s="31" t="s">
        <v>95</v>
      </c>
      <c r="D53" s="24">
        <v>121.876</v>
      </c>
      <c r="E53" s="24">
        <v>2948.523</v>
      </c>
      <c r="F53" s="24">
        <f t="shared" si="0"/>
        <v>87094.70000000001</v>
      </c>
      <c r="G53" s="24">
        <f t="shared" si="1"/>
        <v>88645.399</v>
      </c>
      <c r="H53" s="24">
        <f t="shared" si="12"/>
        <v>101.78047458685775</v>
      </c>
      <c r="I53" s="24">
        <f t="shared" si="2"/>
        <v>14574.5</v>
      </c>
      <c r="J53" s="24">
        <f t="shared" si="3"/>
        <v>16125.199</v>
      </c>
      <c r="K53" s="24">
        <f t="shared" si="13"/>
        <v>110.63980925589215</v>
      </c>
      <c r="L53" s="24">
        <f t="shared" si="21"/>
        <v>5072.5</v>
      </c>
      <c r="M53" s="24">
        <f t="shared" si="22"/>
        <v>7142.873</v>
      </c>
      <c r="N53" s="24">
        <f t="shared" si="14"/>
        <v>140.81563331690487</v>
      </c>
      <c r="O53" s="24">
        <v>570.1</v>
      </c>
      <c r="P53" s="24">
        <v>756.204</v>
      </c>
      <c r="Q53" s="24">
        <f t="shared" si="15"/>
        <v>132.64409752674968</v>
      </c>
      <c r="R53" s="24">
        <v>8170</v>
      </c>
      <c r="S53" s="24">
        <v>7723.626</v>
      </c>
      <c r="T53" s="24">
        <f t="shared" si="16"/>
        <v>94.53642594859242</v>
      </c>
      <c r="U53" s="24">
        <v>4502.4</v>
      </c>
      <c r="V53" s="24">
        <v>6386.669</v>
      </c>
      <c r="W53" s="24">
        <f t="shared" si="17"/>
        <v>141.85032427149966</v>
      </c>
      <c r="X53" s="24">
        <v>273</v>
      </c>
      <c r="Y53" s="24">
        <v>194</v>
      </c>
      <c r="Z53" s="24">
        <f t="shared" si="18"/>
        <v>71.06227106227107</v>
      </c>
      <c r="AA53" s="24">
        <v>0</v>
      </c>
      <c r="AB53" s="24">
        <v>0</v>
      </c>
      <c r="AC53" s="24" t="e">
        <f t="shared" si="19"/>
        <v>#DIV/0!</v>
      </c>
      <c r="AD53" s="24">
        <v>0</v>
      </c>
      <c r="AE53" s="24">
        <v>0</v>
      </c>
      <c r="AF53" s="24">
        <v>0</v>
      </c>
      <c r="AG53" s="24">
        <v>0</v>
      </c>
      <c r="AH53" s="24">
        <v>70653.1</v>
      </c>
      <c r="AI53" s="24">
        <v>70653.1</v>
      </c>
      <c r="AJ53" s="24">
        <v>1867.1</v>
      </c>
      <c r="AK53" s="24">
        <v>1867.1</v>
      </c>
      <c r="AL53" s="24">
        <v>0</v>
      </c>
      <c r="AM53" s="24">
        <v>0</v>
      </c>
      <c r="AN53" s="24">
        <v>0</v>
      </c>
      <c r="AO53" s="24">
        <v>0</v>
      </c>
      <c r="AP53" s="24">
        <f t="shared" si="23"/>
        <v>1035</v>
      </c>
      <c r="AQ53" s="24">
        <f t="shared" si="24"/>
        <v>856.7</v>
      </c>
      <c r="AR53" s="24">
        <f t="shared" si="20"/>
        <v>82.77294685990339</v>
      </c>
      <c r="AS53" s="24">
        <v>1035</v>
      </c>
      <c r="AT53" s="24">
        <v>847.7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9</v>
      </c>
      <c r="BA53" s="24">
        <v>0</v>
      </c>
      <c r="BB53" s="24">
        <v>0</v>
      </c>
      <c r="BC53" s="24">
        <v>0</v>
      </c>
      <c r="BD53" s="24">
        <v>0</v>
      </c>
      <c r="BE53" s="24">
        <v>0</v>
      </c>
      <c r="BF53" s="24">
        <v>0</v>
      </c>
      <c r="BG53" s="24">
        <v>24</v>
      </c>
      <c r="BH53" s="24">
        <v>208</v>
      </c>
      <c r="BI53" s="24">
        <v>0</v>
      </c>
      <c r="BJ53" s="24">
        <v>0</v>
      </c>
      <c r="BK53" s="24">
        <v>0</v>
      </c>
      <c r="BL53" s="24">
        <v>0</v>
      </c>
      <c r="BM53" s="24">
        <v>0</v>
      </c>
      <c r="BN53" s="24">
        <v>0</v>
      </c>
      <c r="BO53" s="24">
        <v>0</v>
      </c>
      <c r="BP53" s="24">
        <v>0</v>
      </c>
      <c r="BQ53" s="24">
        <v>0</v>
      </c>
      <c r="BR53" s="24">
        <v>0</v>
      </c>
      <c r="BS53" s="24">
        <v>0</v>
      </c>
      <c r="BT53" s="24">
        <v>0</v>
      </c>
      <c r="BU53" s="24">
        <f t="shared" si="25"/>
        <v>87094.70000000001</v>
      </c>
      <c r="BV53" s="24">
        <f t="shared" si="26"/>
        <v>88645.399</v>
      </c>
      <c r="BW53" s="24">
        <v>0</v>
      </c>
      <c r="BX53" s="24">
        <v>0</v>
      </c>
      <c r="BY53" s="24">
        <v>0</v>
      </c>
      <c r="BZ53" s="24">
        <v>0</v>
      </c>
      <c r="CA53" s="24">
        <v>0</v>
      </c>
      <c r="CB53" s="24">
        <v>0</v>
      </c>
      <c r="CC53" s="24">
        <v>0</v>
      </c>
      <c r="CD53" s="24">
        <v>0</v>
      </c>
      <c r="CE53" s="24">
        <v>0</v>
      </c>
      <c r="CF53" s="24">
        <v>0</v>
      </c>
      <c r="CG53" s="24">
        <v>13526.797</v>
      </c>
      <c r="CH53" s="24">
        <v>13360.089</v>
      </c>
      <c r="CI53" s="24">
        <v>0</v>
      </c>
      <c r="CJ53" s="24">
        <f t="shared" si="27"/>
        <v>13526.797</v>
      </c>
      <c r="CK53" s="24">
        <f t="shared" si="28"/>
        <v>13360.089</v>
      </c>
    </row>
    <row r="54" spans="1:89" ht="17.25">
      <c r="A54" s="29">
        <v>45</v>
      </c>
      <c r="B54" s="23">
        <v>77</v>
      </c>
      <c r="C54" s="31" t="s">
        <v>96</v>
      </c>
      <c r="D54" s="24">
        <v>141.2603</v>
      </c>
      <c r="E54" s="24">
        <v>9958.067</v>
      </c>
      <c r="F54" s="24">
        <f t="shared" si="0"/>
        <v>160734.5</v>
      </c>
      <c r="G54" s="24">
        <f t="shared" si="1"/>
        <v>161677.2112</v>
      </c>
      <c r="H54" s="24">
        <f t="shared" si="12"/>
        <v>100.58650208884839</v>
      </c>
      <c r="I54" s="24">
        <f t="shared" si="2"/>
        <v>25721.6</v>
      </c>
      <c r="J54" s="24">
        <f t="shared" si="3"/>
        <v>25745.711199999998</v>
      </c>
      <c r="K54" s="24">
        <f t="shared" si="13"/>
        <v>100.09373911420751</v>
      </c>
      <c r="L54" s="24">
        <f t="shared" si="21"/>
        <v>15322.5</v>
      </c>
      <c r="M54" s="24">
        <f t="shared" si="22"/>
        <v>15431.815</v>
      </c>
      <c r="N54" s="24">
        <f t="shared" si="14"/>
        <v>100.71342796541035</v>
      </c>
      <c r="O54" s="24">
        <v>3085</v>
      </c>
      <c r="P54" s="24">
        <v>3297.815</v>
      </c>
      <c r="Q54" s="24">
        <f t="shared" si="15"/>
        <v>106.89837925445704</v>
      </c>
      <c r="R54" s="24">
        <v>7829.1</v>
      </c>
      <c r="S54" s="24">
        <v>8092.932</v>
      </c>
      <c r="T54" s="24">
        <f t="shared" si="16"/>
        <v>103.36988925930181</v>
      </c>
      <c r="U54" s="24">
        <v>12237.5</v>
      </c>
      <c r="V54" s="24">
        <v>12134</v>
      </c>
      <c r="W54" s="24">
        <f t="shared" si="17"/>
        <v>99.15423901940757</v>
      </c>
      <c r="X54" s="24">
        <v>370</v>
      </c>
      <c r="Y54" s="24">
        <v>383</v>
      </c>
      <c r="Z54" s="24">
        <f t="shared" si="18"/>
        <v>103.51351351351352</v>
      </c>
      <c r="AA54" s="24">
        <v>0</v>
      </c>
      <c r="AB54" s="24">
        <v>0</v>
      </c>
      <c r="AC54" s="24" t="e">
        <f t="shared" si="19"/>
        <v>#DIV/0!</v>
      </c>
      <c r="AD54" s="24">
        <v>0</v>
      </c>
      <c r="AE54" s="24">
        <v>0</v>
      </c>
      <c r="AF54" s="24">
        <v>0</v>
      </c>
      <c r="AG54" s="24">
        <v>0</v>
      </c>
      <c r="AH54" s="24">
        <v>131278.6</v>
      </c>
      <c r="AI54" s="24">
        <v>132197.2</v>
      </c>
      <c r="AJ54" s="24">
        <v>3734.3</v>
      </c>
      <c r="AK54" s="24">
        <v>3734.3</v>
      </c>
      <c r="AL54" s="24">
        <v>0</v>
      </c>
      <c r="AM54" s="24">
        <v>0</v>
      </c>
      <c r="AN54" s="24">
        <v>0</v>
      </c>
      <c r="AO54" s="24">
        <v>0</v>
      </c>
      <c r="AP54" s="24">
        <f t="shared" si="23"/>
        <v>1200</v>
      </c>
      <c r="AQ54" s="24">
        <f t="shared" si="24"/>
        <v>1200</v>
      </c>
      <c r="AR54" s="24">
        <f t="shared" si="20"/>
        <v>100</v>
      </c>
      <c r="AS54" s="24">
        <v>1200</v>
      </c>
      <c r="AT54" s="24">
        <v>1200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0</v>
      </c>
      <c r="BF54" s="24">
        <v>0</v>
      </c>
      <c r="BG54" s="24">
        <v>500</v>
      </c>
      <c r="BH54" s="24">
        <v>63</v>
      </c>
      <c r="BI54" s="24">
        <v>0</v>
      </c>
      <c r="BJ54" s="24">
        <v>0</v>
      </c>
      <c r="BK54" s="24">
        <v>0</v>
      </c>
      <c r="BL54" s="24">
        <v>500</v>
      </c>
      <c r="BM54" s="24">
        <v>574.9642</v>
      </c>
      <c r="BN54" s="24">
        <v>0</v>
      </c>
      <c r="BO54" s="24">
        <v>0</v>
      </c>
      <c r="BP54" s="24">
        <v>0</v>
      </c>
      <c r="BQ54" s="24">
        <v>0</v>
      </c>
      <c r="BR54" s="24">
        <v>0</v>
      </c>
      <c r="BS54" s="24">
        <v>0</v>
      </c>
      <c r="BT54" s="24">
        <v>0</v>
      </c>
      <c r="BU54" s="24">
        <f t="shared" si="25"/>
        <v>160734.5</v>
      </c>
      <c r="BV54" s="24">
        <f t="shared" si="26"/>
        <v>161677.2112</v>
      </c>
      <c r="BW54" s="24">
        <v>0</v>
      </c>
      <c r="BX54" s="24">
        <v>0</v>
      </c>
      <c r="BY54" s="24">
        <v>0</v>
      </c>
      <c r="BZ54" s="24">
        <v>0</v>
      </c>
      <c r="CA54" s="24">
        <v>0</v>
      </c>
      <c r="CB54" s="24">
        <v>0</v>
      </c>
      <c r="CC54" s="24">
        <v>0</v>
      </c>
      <c r="CD54" s="24">
        <v>0</v>
      </c>
      <c r="CE54" s="24">
        <v>0</v>
      </c>
      <c r="CF54" s="24">
        <v>0</v>
      </c>
      <c r="CG54" s="24">
        <v>2900.6727</v>
      </c>
      <c r="CH54" s="24">
        <v>2900.6727</v>
      </c>
      <c r="CI54" s="24">
        <v>0</v>
      </c>
      <c r="CJ54" s="24">
        <f t="shared" si="27"/>
        <v>2900.6727</v>
      </c>
      <c r="CK54" s="24">
        <f t="shared" si="28"/>
        <v>2900.6727</v>
      </c>
    </row>
    <row r="55" spans="1:89" ht="17.25">
      <c r="A55" s="29">
        <v>46</v>
      </c>
      <c r="B55" s="23">
        <v>37</v>
      </c>
      <c r="C55" s="31" t="s">
        <v>97</v>
      </c>
      <c r="D55" s="24">
        <v>571.2876</v>
      </c>
      <c r="E55" s="24">
        <v>2000.5</v>
      </c>
      <c r="F55" s="24">
        <f t="shared" si="0"/>
        <v>53976</v>
      </c>
      <c r="G55" s="24">
        <f t="shared" si="1"/>
        <v>54316.26100000001</v>
      </c>
      <c r="H55" s="24">
        <f t="shared" si="12"/>
        <v>100.63039313769085</v>
      </c>
      <c r="I55" s="24">
        <f t="shared" si="2"/>
        <v>12340.6</v>
      </c>
      <c r="J55" s="24">
        <f t="shared" si="3"/>
        <v>12714.461000000001</v>
      </c>
      <c r="K55" s="24">
        <f t="shared" si="13"/>
        <v>103.02952044471097</v>
      </c>
      <c r="L55" s="24">
        <f t="shared" si="21"/>
        <v>5900.6</v>
      </c>
      <c r="M55" s="24">
        <f t="shared" si="22"/>
        <v>6724.900000000001</v>
      </c>
      <c r="N55" s="24">
        <f t="shared" si="14"/>
        <v>113.96976578653017</v>
      </c>
      <c r="O55" s="24">
        <v>100.6</v>
      </c>
      <c r="P55" s="24">
        <v>162.6</v>
      </c>
      <c r="Q55" s="24">
        <f t="shared" si="15"/>
        <v>161.63021868787277</v>
      </c>
      <c r="R55" s="24">
        <v>5000</v>
      </c>
      <c r="S55" s="24">
        <v>4825.412</v>
      </c>
      <c r="T55" s="24">
        <f t="shared" si="16"/>
        <v>96.50824</v>
      </c>
      <c r="U55" s="24">
        <v>5800</v>
      </c>
      <c r="V55" s="24">
        <v>6562.3</v>
      </c>
      <c r="W55" s="24">
        <f t="shared" si="17"/>
        <v>113.14310344827587</v>
      </c>
      <c r="X55" s="24">
        <v>164</v>
      </c>
      <c r="Y55" s="24">
        <v>197</v>
      </c>
      <c r="Z55" s="24">
        <f t="shared" si="18"/>
        <v>120.1219512195122</v>
      </c>
      <c r="AA55" s="24">
        <v>0</v>
      </c>
      <c r="AB55" s="24">
        <v>0</v>
      </c>
      <c r="AC55" s="24" t="e">
        <f t="shared" si="19"/>
        <v>#DIV/0!</v>
      </c>
      <c r="AD55" s="24">
        <v>0</v>
      </c>
      <c r="AE55" s="24">
        <v>0</v>
      </c>
      <c r="AF55" s="24">
        <v>0</v>
      </c>
      <c r="AG55" s="24">
        <v>0</v>
      </c>
      <c r="AH55" s="24">
        <v>41635.4</v>
      </c>
      <c r="AI55" s="24">
        <v>41601.8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f t="shared" si="23"/>
        <v>1276</v>
      </c>
      <c r="AQ55" s="24">
        <f t="shared" si="24"/>
        <v>962.149</v>
      </c>
      <c r="AR55" s="24">
        <f t="shared" si="20"/>
        <v>75.40352664576803</v>
      </c>
      <c r="AS55" s="24">
        <v>1108</v>
      </c>
      <c r="AT55" s="24">
        <v>826.489</v>
      </c>
      <c r="AU55" s="24">
        <v>168</v>
      </c>
      <c r="AV55" s="24">
        <v>135.66</v>
      </c>
      <c r="AW55" s="24">
        <v>0</v>
      </c>
      <c r="AX55" s="24">
        <v>0</v>
      </c>
      <c r="AY55" s="24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0</v>
      </c>
      <c r="BF55" s="24">
        <v>0</v>
      </c>
      <c r="BG55" s="24">
        <v>0</v>
      </c>
      <c r="BH55" s="24">
        <v>5</v>
      </c>
      <c r="BI55" s="24">
        <v>0</v>
      </c>
      <c r="BJ55" s="24">
        <v>0</v>
      </c>
      <c r="BK55" s="24">
        <v>0</v>
      </c>
      <c r="BL55" s="24">
        <v>0</v>
      </c>
      <c r="BM55" s="24">
        <v>0</v>
      </c>
      <c r="BN55" s="24">
        <v>0</v>
      </c>
      <c r="BO55" s="24">
        <v>0</v>
      </c>
      <c r="BP55" s="24">
        <v>0</v>
      </c>
      <c r="BQ55" s="24">
        <v>0</v>
      </c>
      <c r="BR55" s="24">
        <v>0</v>
      </c>
      <c r="BS55" s="24">
        <v>0</v>
      </c>
      <c r="BT55" s="24">
        <v>0</v>
      </c>
      <c r="BU55" s="24">
        <f t="shared" si="25"/>
        <v>53976</v>
      </c>
      <c r="BV55" s="24">
        <f t="shared" si="26"/>
        <v>54316.26100000001</v>
      </c>
      <c r="BW55" s="24">
        <v>0</v>
      </c>
      <c r="BX55" s="24">
        <v>0</v>
      </c>
      <c r="BY55" s="24">
        <v>0</v>
      </c>
      <c r="BZ55" s="24">
        <v>0</v>
      </c>
      <c r="CA55" s="24">
        <v>0</v>
      </c>
      <c r="CB55" s="24">
        <v>0</v>
      </c>
      <c r="CC55" s="24">
        <v>0</v>
      </c>
      <c r="CD55" s="24">
        <v>0</v>
      </c>
      <c r="CE55" s="24">
        <v>0</v>
      </c>
      <c r="CF55" s="24">
        <v>0</v>
      </c>
      <c r="CG55" s="24">
        <v>2929</v>
      </c>
      <c r="CH55" s="24">
        <v>2133.6</v>
      </c>
      <c r="CI55" s="24">
        <v>0</v>
      </c>
      <c r="CJ55" s="24">
        <f t="shared" si="27"/>
        <v>2929</v>
      </c>
      <c r="CK55" s="24">
        <f t="shared" si="28"/>
        <v>2133.6</v>
      </c>
    </row>
    <row r="56" spans="1:89" ht="17.25">
      <c r="A56" s="29">
        <v>47</v>
      </c>
      <c r="B56" s="23">
        <v>49</v>
      </c>
      <c r="C56" s="31" t="s">
        <v>98</v>
      </c>
      <c r="D56" s="24">
        <v>0.0001</v>
      </c>
      <c r="E56" s="24">
        <v>4676.869</v>
      </c>
      <c r="F56" s="24">
        <f t="shared" si="0"/>
        <v>45731.4</v>
      </c>
      <c r="G56" s="24">
        <f t="shared" si="1"/>
        <v>46725.315</v>
      </c>
      <c r="H56" s="24">
        <f t="shared" si="12"/>
        <v>102.17337540508274</v>
      </c>
      <c r="I56" s="24">
        <f t="shared" si="2"/>
        <v>11981</v>
      </c>
      <c r="J56" s="24">
        <f t="shared" si="3"/>
        <v>12974.914999999999</v>
      </c>
      <c r="K56" s="24">
        <f t="shared" si="13"/>
        <v>108.29575995325933</v>
      </c>
      <c r="L56" s="24">
        <f t="shared" si="21"/>
        <v>5730.3</v>
      </c>
      <c r="M56" s="24">
        <f t="shared" si="22"/>
        <v>6143.018</v>
      </c>
      <c r="N56" s="24">
        <f t="shared" si="14"/>
        <v>107.2023803291276</v>
      </c>
      <c r="O56" s="24">
        <v>846.3</v>
      </c>
      <c r="P56" s="24">
        <v>162.018</v>
      </c>
      <c r="Q56" s="24">
        <f t="shared" si="15"/>
        <v>19.144275079758952</v>
      </c>
      <c r="R56" s="24">
        <v>3466.7</v>
      </c>
      <c r="S56" s="24">
        <v>3321.866</v>
      </c>
      <c r="T56" s="24">
        <f t="shared" si="16"/>
        <v>95.82213632561226</v>
      </c>
      <c r="U56" s="24">
        <v>4884</v>
      </c>
      <c r="V56" s="24">
        <v>5981</v>
      </c>
      <c r="W56" s="24">
        <f t="shared" si="17"/>
        <v>122.46109746109745</v>
      </c>
      <c r="X56" s="24">
        <v>64</v>
      </c>
      <c r="Y56" s="24">
        <v>299</v>
      </c>
      <c r="Z56" s="24">
        <f t="shared" si="18"/>
        <v>467.1875</v>
      </c>
      <c r="AA56" s="24">
        <v>0</v>
      </c>
      <c r="AB56" s="24">
        <v>0</v>
      </c>
      <c r="AC56" s="24" t="e">
        <f t="shared" si="19"/>
        <v>#DIV/0!</v>
      </c>
      <c r="AD56" s="24">
        <v>0</v>
      </c>
      <c r="AE56" s="24">
        <v>0</v>
      </c>
      <c r="AF56" s="24">
        <v>0</v>
      </c>
      <c r="AG56" s="24">
        <v>0</v>
      </c>
      <c r="AH56" s="24">
        <v>33750.4</v>
      </c>
      <c r="AI56" s="24">
        <v>33750.4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f t="shared" si="23"/>
        <v>2720</v>
      </c>
      <c r="AQ56" s="24">
        <f t="shared" si="24"/>
        <v>3165.436</v>
      </c>
      <c r="AR56" s="24">
        <f t="shared" si="20"/>
        <v>116.37632352941176</v>
      </c>
      <c r="AS56" s="24">
        <v>500</v>
      </c>
      <c r="AT56" s="24">
        <v>325</v>
      </c>
      <c r="AU56" s="24">
        <v>1500</v>
      </c>
      <c r="AV56" s="24">
        <v>2120.436</v>
      </c>
      <c r="AW56" s="24">
        <v>0</v>
      </c>
      <c r="AX56" s="24">
        <v>0</v>
      </c>
      <c r="AY56" s="24">
        <v>720</v>
      </c>
      <c r="AZ56" s="24">
        <v>720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24">
        <v>0</v>
      </c>
      <c r="BG56" s="24">
        <v>0</v>
      </c>
      <c r="BH56" s="24">
        <v>0</v>
      </c>
      <c r="BI56" s="24">
        <v>0</v>
      </c>
      <c r="BJ56" s="24">
        <v>0</v>
      </c>
      <c r="BK56" s="24">
        <v>0</v>
      </c>
      <c r="BL56" s="24">
        <v>0</v>
      </c>
      <c r="BM56" s="24">
        <v>43.595</v>
      </c>
      <c r="BN56" s="24">
        <v>0</v>
      </c>
      <c r="BO56" s="24">
        <v>0</v>
      </c>
      <c r="BP56" s="24">
        <v>0</v>
      </c>
      <c r="BQ56" s="24">
        <v>0</v>
      </c>
      <c r="BR56" s="24">
        <v>0</v>
      </c>
      <c r="BS56" s="24">
        <v>2</v>
      </c>
      <c r="BT56" s="24">
        <v>0</v>
      </c>
      <c r="BU56" s="24">
        <f t="shared" si="25"/>
        <v>45731.4</v>
      </c>
      <c r="BV56" s="24">
        <f t="shared" si="26"/>
        <v>46725.315</v>
      </c>
      <c r="BW56" s="24">
        <v>0</v>
      </c>
      <c r="BX56" s="24">
        <v>0</v>
      </c>
      <c r="BY56" s="24">
        <v>0</v>
      </c>
      <c r="BZ56" s="24">
        <v>0</v>
      </c>
      <c r="CA56" s="24">
        <v>0</v>
      </c>
      <c r="CB56" s="24">
        <v>0</v>
      </c>
      <c r="CC56" s="24">
        <v>0</v>
      </c>
      <c r="CD56" s="24">
        <v>0</v>
      </c>
      <c r="CE56" s="24">
        <v>0</v>
      </c>
      <c r="CF56" s="24">
        <v>0</v>
      </c>
      <c r="CG56" s="24">
        <v>2675</v>
      </c>
      <c r="CH56" s="24">
        <v>2647</v>
      </c>
      <c r="CI56" s="24">
        <v>0</v>
      </c>
      <c r="CJ56" s="24">
        <f t="shared" si="27"/>
        <v>2675</v>
      </c>
      <c r="CK56" s="24">
        <f t="shared" si="28"/>
        <v>2647</v>
      </c>
    </row>
    <row r="57" spans="1:89" ht="17.25">
      <c r="A57" s="29">
        <v>48</v>
      </c>
      <c r="B57" s="23">
        <v>70</v>
      </c>
      <c r="C57" s="31" t="s">
        <v>99</v>
      </c>
      <c r="D57" s="24">
        <v>34507.8012</v>
      </c>
      <c r="E57" s="24">
        <v>5208.6626</v>
      </c>
      <c r="F57" s="24">
        <f t="shared" si="0"/>
        <v>143680</v>
      </c>
      <c r="G57" s="24">
        <f t="shared" si="1"/>
        <v>140039.474</v>
      </c>
      <c r="H57" s="24">
        <f t="shared" si="12"/>
        <v>97.46622633630288</v>
      </c>
      <c r="I57" s="24">
        <f t="shared" si="2"/>
        <v>33676.4</v>
      </c>
      <c r="J57" s="24">
        <f t="shared" si="3"/>
        <v>30975.773999999998</v>
      </c>
      <c r="K57" s="24">
        <f t="shared" si="13"/>
        <v>91.98065707735981</v>
      </c>
      <c r="L57" s="24">
        <f t="shared" si="21"/>
        <v>21215.5</v>
      </c>
      <c r="M57" s="24">
        <f t="shared" si="22"/>
        <v>21858.669</v>
      </c>
      <c r="N57" s="24">
        <f t="shared" si="14"/>
        <v>103.03159953807359</v>
      </c>
      <c r="O57" s="24">
        <v>1991.8</v>
      </c>
      <c r="P57" s="24">
        <v>1216.651</v>
      </c>
      <c r="Q57" s="24">
        <f t="shared" si="15"/>
        <v>61.082990260066275</v>
      </c>
      <c r="R57" s="24">
        <v>8632.9</v>
      </c>
      <c r="S57" s="24">
        <v>6185.103</v>
      </c>
      <c r="T57" s="24">
        <f t="shared" si="16"/>
        <v>71.64571580812937</v>
      </c>
      <c r="U57" s="24">
        <v>19223.7</v>
      </c>
      <c r="V57" s="24">
        <v>20642.018</v>
      </c>
      <c r="W57" s="24">
        <f t="shared" si="17"/>
        <v>107.37796574020611</v>
      </c>
      <c r="X57" s="24">
        <v>475</v>
      </c>
      <c r="Y57" s="24">
        <v>484.1</v>
      </c>
      <c r="Z57" s="24">
        <f t="shared" si="18"/>
        <v>101.91578947368423</v>
      </c>
      <c r="AA57" s="24">
        <v>0</v>
      </c>
      <c r="AB57" s="24">
        <v>0</v>
      </c>
      <c r="AC57" s="24" t="e">
        <f t="shared" si="19"/>
        <v>#DIV/0!</v>
      </c>
      <c r="AD57" s="24">
        <v>0</v>
      </c>
      <c r="AE57" s="24">
        <v>0</v>
      </c>
      <c r="AF57" s="24">
        <v>0</v>
      </c>
      <c r="AG57" s="24">
        <v>0</v>
      </c>
      <c r="AH57" s="24">
        <v>104402.1</v>
      </c>
      <c r="AI57" s="24">
        <v>103462.2</v>
      </c>
      <c r="AJ57" s="24">
        <v>5601.5</v>
      </c>
      <c r="AK57" s="24">
        <v>5601.5</v>
      </c>
      <c r="AL57" s="24">
        <v>0</v>
      </c>
      <c r="AM57" s="24">
        <v>0</v>
      </c>
      <c r="AN57" s="24">
        <v>0</v>
      </c>
      <c r="AO57" s="24">
        <v>0</v>
      </c>
      <c r="AP57" s="24">
        <f t="shared" si="23"/>
        <v>2912</v>
      </c>
      <c r="AQ57" s="24">
        <f t="shared" si="24"/>
        <v>2038.2020000000002</v>
      </c>
      <c r="AR57" s="24">
        <f t="shared" si="20"/>
        <v>69.99320054945056</v>
      </c>
      <c r="AS57" s="24">
        <v>2288</v>
      </c>
      <c r="AT57" s="24">
        <v>469.85</v>
      </c>
      <c r="AU57" s="24">
        <v>0</v>
      </c>
      <c r="AV57" s="24">
        <v>1118.352</v>
      </c>
      <c r="AW57" s="24">
        <v>0</v>
      </c>
      <c r="AX57" s="24">
        <v>0</v>
      </c>
      <c r="AY57" s="24">
        <v>624</v>
      </c>
      <c r="AZ57" s="24">
        <v>450</v>
      </c>
      <c r="BA57" s="24">
        <v>0</v>
      </c>
      <c r="BB57" s="24">
        <v>0</v>
      </c>
      <c r="BC57" s="24">
        <v>0</v>
      </c>
      <c r="BD57" s="24">
        <v>0</v>
      </c>
      <c r="BE57" s="24">
        <v>0</v>
      </c>
      <c r="BF57" s="24">
        <v>0</v>
      </c>
      <c r="BG57" s="24">
        <v>441</v>
      </c>
      <c r="BH57" s="24">
        <v>409.7</v>
      </c>
      <c r="BI57" s="24"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0</v>
      </c>
      <c r="BP57" s="24">
        <v>0</v>
      </c>
      <c r="BQ57" s="24">
        <v>0</v>
      </c>
      <c r="BR57" s="24">
        <v>0</v>
      </c>
      <c r="BS57" s="24">
        <v>0</v>
      </c>
      <c r="BT57" s="24">
        <v>0</v>
      </c>
      <c r="BU57" s="24">
        <f t="shared" si="25"/>
        <v>143680</v>
      </c>
      <c r="BV57" s="24">
        <f t="shared" si="26"/>
        <v>140039.47400000002</v>
      </c>
      <c r="BW57" s="24">
        <v>0</v>
      </c>
      <c r="BX57" s="24">
        <v>0</v>
      </c>
      <c r="BY57" s="24">
        <v>0</v>
      </c>
      <c r="BZ57" s="24">
        <v>0</v>
      </c>
      <c r="CA57" s="24">
        <v>0</v>
      </c>
      <c r="CB57" s="24">
        <v>0</v>
      </c>
      <c r="CC57" s="24">
        <v>0</v>
      </c>
      <c r="CD57" s="24">
        <v>0</v>
      </c>
      <c r="CE57" s="24">
        <v>0</v>
      </c>
      <c r="CF57" s="24">
        <v>0</v>
      </c>
      <c r="CG57" s="24">
        <v>23900</v>
      </c>
      <c r="CH57" s="24">
        <v>22924.042</v>
      </c>
      <c r="CI57" s="24">
        <v>0</v>
      </c>
      <c r="CJ57" s="24">
        <f t="shared" si="27"/>
        <v>23900</v>
      </c>
      <c r="CK57" s="24">
        <f t="shared" si="28"/>
        <v>22924.042</v>
      </c>
    </row>
    <row r="58" spans="1:89" ht="17.25">
      <c r="A58" s="29">
        <v>49</v>
      </c>
      <c r="B58" s="23">
        <v>2</v>
      </c>
      <c r="C58" s="31" t="s">
        <v>100</v>
      </c>
      <c r="D58" s="24">
        <v>910.1701</v>
      </c>
      <c r="E58" s="24">
        <v>13005.6198</v>
      </c>
      <c r="F58" s="24">
        <f t="shared" si="0"/>
        <v>145986.4</v>
      </c>
      <c r="G58" s="24">
        <f t="shared" si="1"/>
        <v>149136.15319999997</v>
      </c>
      <c r="H58" s="24">
        <f t="shared" si="12"/>
        <v>102.1575661842473</v>
      </c>
      <c r="I58" s="24">
        <f t="shared" si="2"/>
        <v>24955.500000000004</v>
      </c>
      <c r="J58" s="24">
        <f t="shared" si="3"/>
        <v>28105.253200000003</v>
      </c>
      <c r="K58" s="24">
        <f t="shared" si="13"/>
        <v>112.62147903267817</v>
      </c>
      <c r="L58" s="24">
        <f t="shared" si="21"/>
        <v>9027.5</v>
      </c>
      <c r="M58" s="24">
        <f t="shared" si="22"/>
        <v>9844.112000000001</v>
      </c>
      <c r="N58" s="24">
        <f t="shared" si="14"/>
        <v>109.04582664081973</v>
      </c>
      <c r="O58" s="24">
        <v>1192.2</v>
      </c>
      <c r="P58" s="24">
        <v>1477.324</v>
      </c>
      <c r="Q58" s="24">
        <f t="shared" si="15"/>
        <v>123.91578594195605</v>
      </c>
      <c r="R58" s="24">
        <v>7484.2</v>
      </c>
      <c r="S58" s="24">
        <v>7545.3662</v>
      </c>
      <c r="T58" s="24">
        <f t="shared" si="16"/>
        <v>100.81727105101415</v>
      </c>
      <c r="U58" s="24">
        <v>7835.3</v>
      </c>
      <c r="V58" s="24">
        <v>8366.788</v>
      </c>
      <c r="W58" s="24">
        <f t="shared" si="17"/>
        <v>106.7832501627251</v>
      </c>
      <c r="X58" s="24">
        <v>1678</v>
      </c>
      <c r="Y58" s="24">
        <v>1755.79</v>
      </c>
      <c r="Z58" s="24">
        <f t="shared" si="18"/>
        <v>104.63587604290822</v>
      </c>
      <c r="AA58" s="24">
        <v>1110</v>
      </c>
      <c r="AB58" s="24">
        <v>1463.3</v>
      </c>
      <c r="AC58" s="24">
        <f t="shared" si="19"/>
        <v>131.82882882882882</v>
      </c>
      <c r="AD58" s="24">
        <v>0</v>
      </c>
      <c r="AE58" s="24">
        <v>0</v>
      </c>
      <c r="AF58" s="24">
        <v>0</v>
      </c>
      <c r="AG58" s="24">
        <v>0</v>
      </c>
      <c r="AH58" s="24">
        <v>113820.9</v>
      </c>
      <c r="AI58" s="24">
        <v>113820.9</v>
      </c>
      <c r="AJ58" s="24">
        <v>1867.1</v>
      </c>
      <c r="AK58" s="24">
        <v>1867.1</v>
      </c>
      <c r="AL58" s="24">
        <v>0</v>
      </c>
      <c r="AM58" s="24">
        <v>0</v>
      </c>
      <c r="AN58" s="24">
        <v>0</v>
      </c>
      <c r="AO58" s="24">
        <v>0</v>
      </c>
      <c r="AP58" s="24">
        <f t="shared" si="23"/>
        <v>3565.8</v>
      </c>
      <c r="AQ58" s="24">
        <f t="shared" si="24"/>
        <v>4098.235</v>
      </c>
      <c r="AR58" s="24">
        <f t="shared" si="20"/>
        <v>114.93171237870882</v>
      </c>
      <c r="AS58" s="24">
        <v>3354.4</v>
      </c>
      <c r="AT58" s="24">
        <v>3695.705</v>
      </c>
      <c r="AU58" s="24">
        <v>0</v>
      </c>
      <c r="AV58" s="24">
        <v>0</v>
      </c>
      <c r="AW58" s="24">
        <v>0</v>
      </c>
      <c r="AX58" s="24">
        <v>0</v>
      </c>
      <c r="AY58" s="24">
        <v>211.4</v>
      </c>
      <c r="AZ58" s="24">
        <v>402.53</v>
      </c>
      <c r="BA58" s="24">
        <v>0</v>
      </c>
      <c r="BB58" s="24">
        <v>0</v>
      </c>
      <c r="BC58" s="24">
        <v>5342.9</v>
      </c>
      <c r="BD58" s="24">
        <v>5342.9</v>
      </c>
      <c r="BE58" s="24">
        <v>0</v>
      </c>
      <c r="BF58" s="24">
        <v>0</v>
      </c>
      <c r="BG58" s="24">
        <v>20</v>
      </c>
      <c r="BH58" s="24">
        <v>52</v>
      </c>
      <c r="BI58" s="24">
        <v>0</v>
      </c>
      <c r="BJ58" s="24">
        <v>0</v>
      </c>
      <c r="BK58" s="24">
        <v>0</v>
      </c>
      <c r="BL58" s="24">
        <v>0</v>
      </c>
      <c r="BM58" s="24">
        <v>122.65</v>
      </c>
      <c r="BN58" s="24">
        <v>20</v>
      </c>
      <c r="BO58" s="24">
        <v>15</v>
      </c>
      <c r="BP58" s="24">
        <v>0</v>
      </c>
      <c r="BQ58" s="24">
        <v>0</v>
      </c>
      <c r="BR58" s="24">
        <v>2050</v>
      </c>
      <c r="BS58" s="24">
        <v>3208.8</v>
      </c>
      <c r="BT58" s="24">
        <v>0</v>
      </c>
      <c r="BU58" s="24">
        <f t="shared" si="25"/>
        <v>145986.4</v>
      </c>
      <c r="BV58" s="24">
        <f t="shared" si="26"/>
        <v>149136.15319999997</v>
      </c>
      <c r="BW58" s="24">
        <v>0</v>
      </c>
      <c r="BX58" s="24">
        <v>0</v>
      </c>
      <c r="BY58" s="24">
        <v>0</v>
      </c>
      <c r="BZ58" s="24">
        <v>0</v>
      </c>
      <c r="CA58" s="24">
        <v>0</v>
      </c>
      <c r="CB58" s="24">
        <v>0</v>
      </c>
      <c r="CC58" s="24">
        <v>0</v>
      </c>
      <c r="CD58" s="24">
        <v>0</v>
      </c>
      <c r="CE58" s="24">
        <v>0</v>
      </c>
      <c r="CF58" s="24">
        <v>0</v>
      </c>
      <c r="CG58" s="24">
        <v>0</v>
      </c>
      <c r="CH58" s="24">
        <v>0</v>
      </c>
      <c r="CI58" s="24">
        <v>0</v>
      </c>
      <c r="CJ58" s="24">
        <f t="shared" si="27"/>
        <v>0</v>
      </c>
      <c r="CK58" s="24">
        <f t="shared" si="28"/>
        <v>0</v>
      </c>
    </row>
    <row r="59" spans="1:89" ht="17.25">
      <c r="A59" s="29">
        <v>50</v>
      </c>
      <c r="B59" s="23">
        <v>27</v>
      </c>
      <c r="C59" s="31" t="s">
        <v>101</v>
      </c>
      <c r="D59" s="24">
        <v>0</v>
      </c>
      <c r="E59" s="24">
        <v>36.7625</v>
      </c>
      <c r="F59" s="24">
        <f t="shared" si="0"/>
        <v>10107.3</v>
      </c>
      <c r="G59" s="24">
        <f t="shared" si="1"/>
        <v>10224.887999999999</v>
      </c>
      <c r="H59" s="24">
        <f t="shared" si="12"/>
        <v>101.163396752842</v>
      </c>
      <c r="I59" s="24">
        <f t="shared" si="2"/>
        <v>2691.5</v>
      </c>
      <c r="J59" s="24">
        <f t="shared" si="3"/>
        <v>2691.488</v>
      </c>
      <c r="K59" s="24">
        <f t="shared" si="13"/>
        <v>99.99955415195987</v>
      </c>
      <c r="L59" s="24">
        <f t="shared" si="21"/>
        <v>502.2</v>
      </c>
      <c r="M59" s="24">
        <f t="shared" si="22"/>
        <v>502.159</v>
      </c>
      <c r="N59" s="24">
        <f t="shared" si="14"/>
        <v>99.99183592194345</v>
      </c>
      <c r="O59" s="24">
        <v>3.5</v>
      </c>
      <c r="P59" s="24">
        <v>0</v>
      </c>
      <c r="Q59" s="24">
        <f t="shared" si="15"/>
        <v>0</v>
      </c>
      <c r="R59" s="24">
        <v>1256.3</v>
      </c>
      <c r="S59" s="24">
        <v>1037.032</v>
      </c>
      <c r="T59" s="24">
        <f t="shared" si="16"/>
        <v>82.54652551142243</v>
      </c>
      <c r="U59" s="24">
        <v>498.7</v>
      </c>
      <c r="V59" s="24">
        <v>502.159</v>
      </c>
      <c r="W59" s="24">
        <f t="shared" si="17"/>
        <v>100.69360336875877</v>
      </c>
      <c r="X59" s="24">
        <v>45</v>
      </c>
      <c r="Y59" s="24">
        <v>204.2</v>
      </c>
      <c r="Z59" s="24">
        <f t="shared" si="18"/>
        <v>453.77777777777777</v>
      </c>
      <c r="AA59" s="24">
        <v>0</v>
      </c>
      <c r="AB59" s="24">
        <v>0</v>
      </c>
      <c r="AC59" s="24" t="e">
        <f t="shared" si="19"/>
        <v>#DIV/0!</v>
      </c>
      <c r="AD59" s="24">
        <v>0</v>
      </c>
      <c r="AE59" s="24">
        <v>0</v>
      </c>
      <c r="AF59" s="24">
        <v>0</v>
      </c>
      <c r="AG59" s="24">
        <v>0</v>
      </c>
      <c r="AH59" s="24">
        <v>7415.8</v>
      </c>
      <c r="AI59" s="24">
        <v>7533.4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f t="shared" si="23"/>
        <v>388</v>
      </c>
      <c r="AQ59" s="24">
        <f t="shared" si="24"/>
        <v>448.097</v>
      </c>
      <c r="AR59" s="24">
        <f t="shared" si="20"/>
        <v>115.48891752577319</v>
      </c>
      <c r="AS59" s="24">
        <v>388</v>
      </c>
      <c r="AT59" s="24">
        <v>448.097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  <c r="BA59" s="24">
        <v>0</v>
      </c>
      <c r="BB59" s="24">
        <v>0</v>
      </c>
      <c r="BC59" s="24">
        <v>0</v>
      </c>
      <c r="BD59" s="24">
        <v>0</v>
      </c>
      <c r="BE59" s="24">
        <v>0</v>
      </c>
      <c r="BF59" s="24">
        <v>0</v>
      </c>
      <c r="BG59" s="24">
        <v>0</v>
      </c>
      <c r="BH59" s="24">
        <v>0</v>
      </c>
      <c r="BI59" s="24">
        <v>0</v>
      </c>
      <c r="BJ59" s="24">
        <v>0</v>
      </c>
      <c r="BK59" s="24">
        <v>0</v>
      </c>
      <c r="BL59" s="24">
        <v>0</v>
      </c>
      <c r="BM59" s="24">
        <v>0</v>
      </c>
      <c r="BN59" s="24">
        <v>0</v>
      </c>
      <c r="BO59" s="24">
        <v>0</v>
      </c>
      <c r="BP59" s="24">
        <v>0</v>
      </c>
      <c r="BQ59" s="24">
        <v>0</v>
      </c>
      <c r="BR59" s="24">
        <v>500</v>
      </c>
      <c r="BS59" s="24">
        <v>500</v>
      </c>
      <c r="BT59" s="24">
        <v>0</v>
      </c>
      <c r="BU59" s="24">
        <f t="shared" si="25"/>
        <v>10107.3</v>
      </c>
      <c r="BV59" s="24">
        <f t="shared" si="26"/>
        <v>10224.887999999999</v>
      </c>
      <c r="BW59" s="24">
        <v>0</v>
      </c>
      <c r="BX59" s="24">
        <v>0</v>
      </c>
      <c r="BY59" s="24">
        <v>0</v>
      </c>
      <c r="BZ59" s="24">
        <v>0</v>
      </c>
      <c r="CA59" s="24">
        <v>0</v>
      </c>
      <c r="CB59" s="24">
        <v>0</v>
      </c>
      <c r="CC59" s="24">
        <v>0</v>
      </c>
      <c r="CD59" s="24">
        <v>0</v>
      </c>
      <c r="CE59" s="24">
        <v>0</v>
      </c>
      <c r="CF59" s="24">
        <v>0</v>
      </c>
      <c r="CG59" s="24">
        <v>0</v>
      </c>
      <c r="CH59" s="24">
        <v>0</v>
      </c>
      <c r="CI59" s="24">
        <v>0</v>
      </c>
      <c r="CJ59" s="24">
        <f t="shared" si="27"/>
        <v>0</v>
      </c>
      <c r="CK59" s="24">
        <f t="shared" si="28"/>
        <v>0</v>
      </c>
    </row>
    <row r="60" spans="1:89" ht="17.25">
      <c r="A60" s="29">
        <v>51</v>
      </c>
      <c r="B60" s="23">
        <v>36</v>
      </c>
      <c r="C60" s="31" t="s">
        <v>102</v>
      </c>
      <c r="D60" s="24">
        <v>10.0008</v>
      </c>
      <c r="E60" s="24">
        <v>973.32</v>
      </c>
      <c r="F60" s="24">
        <f t="shared" si="0"/>
        <v>29984.2</v>
      </c>
      <c r="G60" s="24">
        <f t="shared" si="1"/>
        <v>30104.347</v>
      </c>
      <c r="H60" s="24">
        <f t="shared" si="12"/>
        <v>100.40070103587891</v>
      </c>
      <c r="I60" s="24">
        <f t="shared" si="2"/>
        <v>5239</v>
      </c>
      <c r="J60" s="24">
        <f t="shared" si="3"/>
        <v>5359.147</v>
      </c>
      <c r="K60" s="24">
        <f t="shared" si="13"/>
        <v>102.2933193357511</v>
      </c>
      <c r="L60" s="24">
        <f t="shared" si="21"/>
        <v>735.9</v>
      </c>
      <c r="M60" s="24">
        <f t="shared" si="22"/>
        <v>1445.228</v>
      </c>
      <c r="N60" s="24">
        <f t="shared" si="14"/>
        <v>196.38918331295014</v>
      </c>
      <c r="O60" s="24">
        <v>0</v>
      </c>
      <c r="P60" s="24">
        <v>0</v>
      </c>
      <c r="Q60" s="24" t="e">
        <f t="shared" si="15"/>
        <v>#DIV/0!</v>
      </c>
      <c r="R60" s="24">
        <v>2543.1</v>
      </c>
      <c r="S60" s="24">
        <v>2319.419</v>
      </c>
      <c r="T60" s="24">
        <f t="shared" si="16"/>
        <v>91.20439620935079</v>
      </c>
      <c r="U60" s="24">
        <v>735.9</v>
      </c>
      <c r="V60" s="24">
        <v>1445.228</v>
      </c>
      <c r="W60" s="24">
        <f t="shared" si="17"/>
        <v>196.38918331295014</v>
      </c>
      <c r="X60" s="24">
        <v>100</v>
      </c>
      <c r="Y60" s="24">
        <v>140</v>
      </c>
      <c r="Z60" s="24">
        <f t="shared" si="18"/>
        <v>140</v>
      </c>
      <c r="AA60" s="24">
        <v>0</v>
      </c>
      <c r="AB60" s="24">
        <v>0</v>
      </c>
      <c r="AC60" s="24" t="e">
        <f t="shared" si="19"/>
        <v>#DIV/0!</v>
      </c>
      <c r="AD60" s="24">
        <v>0</v>
      </c>
      <c r="AE60" s="24">
        <v>0</v>
      </c>
      <c r="AF60" s="24">
        <v>0</v>
      </c>
      <c r="AG60" s="24">
        <v>0</v>
      </c>
      <c r="AH60" s="24">
        <v>17226</v>
      </c>
      <c r="AI60" s="24">
        <v>17226</v>
      </c>
      <c r="AJ60" s="24">
        <v>7519.2</v>
      </c>
      <c r="AK60" s="24">
        <v>7519.2</v>
      </c>
      <c r="AL60" s="24">
        <v>0</v>
      </c>
      <c r="AM60" s="24">
        <v>0</v>
      </c>
      <c r="AN60" s="24">
        <v>0</v>
      </c>
      <c r="AO60" s="24">
        <v>0</v>
      </c>
      <c r="AP60" s="24">
        <f t="shared" si="23"/>
        <v>355</v>
      </c>
      <c r="AQ60" s="24">
        <f t="shared" si="24"/>
        <v>273</v>
      </c>
      <c r="AR60" s="24">
        <f t="shared" si="20"/>
        <v>76.90140845070422</v>
      </c>
      <c r="AS60" s="24">
        <v>355</v>
      </c>
      <c r="AT60" s="24">
        <v>273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24">
        <v>0</v>
      </c>
      <c r="BH60" s="24">
        <v>0</v>
      </c>
      <c r="BI60" s="24">
        <v>0</v>
      </c>
      <c r="BJ60" s="24">
        <v>0</v>
      </c>
      <c r="BK60" s="24">
        <v>0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4">
        <v>1505</v>
      </c>
      <c r="BS60" s="24">
        <v>1181.5</v>
      </c>
      <c r="BT60" s="24">
        <v>0</v>
      </c>
      <c r="BU60" s="24">
        <f t="shared" si="25"/>
        <v>29984.2</v>
      </c>
      <c r="BV60" s="24">
        <f t="shared" si="26"/>
        <v>30104.347</v>
      </c>
      <c r="BW60" s="24">
        <v>0</v>
      </c>
      <c r="BX60" s="24">
        <v>0</v>
      </c>
      <c r="BY60" s="24">
        <v>0</v>
      </c>
      <c r="BZ60" s="24">
        <v>0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4">
        <v>1280</v>
      </c>
      <c r="CH60" s="24">
        <v>1280</v>
      </c>
      <c r="CI60" s="24">
        <v>0</v>
      </c>
      <c r="CJ60" s="24">
        <f t="shared" si="27"/>
        <v>1280</v>
      </c>
      <c r="CK60" s="24">
        <f t="shared" si="28"/>
        <v>1280</v>
      </c>
    </row>
    <row r="61" spans="1:89" ht="17.25">
      <c r="A61" s="29">
        <v>52</v>
      </c>
      <c r="B61" s="23">
        <v>62</v>
      </c>
      <c r="C61" s="31" t="s">
        <v>103</v>
      </c>
      <c r="D61" s="24">
        <v>0</v>
      </c>
      <c r="E61" s="24">
        <v>283.7895</v>
      </c>
      <c r="F61" s="24">
        <f t="shared" si="0"/>
        <v>13441.5</v>
      </c>
      <c r="G61" s="24">
        <f t="shared" si="1"/>
        <v>12925.123</v>
      </c>
      <c r="H61" s="24">
        <f t="shared" si="12"/>
        <v>96.15833798311199</v>
      </c>
      <c r="I61" s="24">
        <f t="shared" si="2"/>
        <v>2212.1</v>
      </c>
      <c r="J61" s="24">
        <f t="shared" si="3"/>
        <v>1700.223</v>
      </c>
      <c r="K61" s="24">
        <f t="shared" si="13"/>
        <v>76.86013290538402</v>
      </c>
      <c r="L61" s="24">
        <f t="shared" si="21"/>
        <v>712.1</v>
      </c>
      <c r="M61" s="24">
        <f t="shared" si="22"/>
        <v>697.111</v>
      </c>
      <c r="N61" s="24">
        <f t="shared" si="14"/>
        <v>97.89509900294901</v>
      </c>
      <c r="O61" s="24">
        <v>19.2</v>
      </c>
      <c r="P61" s="24">
        <v>10</v>
      </c>
      <c r="Q61" s="24">
        <f t="shared" si="15"/>
        <v>52.083333333333336</v>
      </c>
      <c r="R61" s="24">
        <v>1095</v>
      </c>
      <c r="S61" s="24">
        <v>713.112</v>
      </c>
      <c r="T61" s="24">
        <f t="shared" si="16"/>
        <v>65.12438356164382</v>
      </c>
      <c r="U61" s="24">
        <v>692.9</v>
      </c>
      <c r="V61" s="24">
        <v>687.111</v>
      </c>
      <c r="W61" s="24">
        <f t="shared" si="17"/>
        <v>99.16452590561408</v>
      </c>
      <c r="X61" s="24">
        <v>30</v>
      </c>
      <c r="Y61" s="24">
        <v>0</v>
      </c>
      <c r="Z61" s="24">
        <f t="shared" si="18"/>
        <v>0</v>
      </c>
      <c r="AA61" s="24">
        <v>0</v>
      </c>
      <c r="AB61" s="24">
        <v>0</v>
      </c>
      <c r="AC61" s="24" t="e">
        <f t="shared" si="19"/>
        <v>#DIV/0!</v>
      </c>
      <c r="AD61" s="24">
        <v>0</v>
      </c>
      <c r="AE61" s="24">
        <v>0</v>
      </c>
      <c r="AF61" s="24">
        <v>0</v>
      </c>
      <c r="AG61" s="24">
        <v>0</v>
      </c>
      <c r="AH61" s="24">
        <v>11229.4</v>
      </c>
      <c r="AI61" s="24">
        <v>11224.9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f t="shared" si="23"/>
        <v>375</v>
      </c>
      <c r="AQ61" s="24">
        <f t="shared" si="24"/>
        <v>290</v>
      </c>
      <c r="AR61" s="24">
        <f t="shared" si="20"/>
        <v>77.33333333333333</v>
      </c>
      <c r="AS61" s="24">
        <v>375</v>
      </c>
      <c r="AT61" s="24">
        <v>290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4">
        <v>0</v>
      </c>
      <c r="BK61" s="24">
        <v>0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0</v>
      </c>
      <c r="BR61" s="24">
        <v>0</v>
      </c>
      <c r="BS61" s="24">
        <v>0</v>
      </c>
      <c r="BT61" s="24">
        <v>0</v>
      </c>
      <c r="BU61" s="24">
        <f t="shared" si="25"/>
        <v>13441.5</v>
      </c>
      <c r="BV61" s="24">
        <f t="shared" si="26"/>
        <v>12925.123</v>
      </c>
      <c r="BW61" s="24">
        <v>0</v>
      </c>
      <c r="BX61" s="24">
        <v>0</v>
      </c>
      <c r="BY61" s="24">
        <v>0</v>
      </c>
      <c r="BZ61" s="24">
        <v>0</v>
      </c>
      <c r="CA61" s="24">
        <v>0</v>
      </c>
      <c r="CB61" s="24">
        <v>0</v>
      </c>
      <c r="CC61" s="24">
        <v>0</v>
      </c>
      <c r="CD61" s="24">
        <v>0</v>
      </c>
      <c r="CE61" s="24">
        <v>0</v>
      </c>
      <c r="CF61" s="24">
        <v>0</v>
      </c>
      <c r="CG61" s="24">
        <v>0</v>
      </c>
      <c r="CH61" s="24">
        <v>0</v>
      </c>
      <c r="CI61" s="24">
        <v>0</v>
      </c>
      <c r="CJ61" s="24">
        <f t="shared" si="27"/>
        <v>0</v>
      </c>
      <c r="CK61" s="24">
        <f t="shared" si="28"/>
        <v>0</v>
      </c>
    </row>
    <row r="62" spans="1:89" ht="17.25">
      <c r="A62" s="29">
        <v>53</v>
      </c>
      <c r="B62" s="23">
        <v>80</v>
      </c>
      <c r="C62" s="31" t="s">
        <v>104</v>
      </c>
      <c r="D62" s="24">
        <v>0</v>
      </c>
      <c r="E62" s="24">
        <v>0.0004</v>
      </c>
      <c r="F62" s="24">
        <f t="shared" si="0"/>
        <v>25911.600000000002</v>
      </c>
      <c r="G62" s="24">
        <f t="shared" si="1"/>
        <v>25474.679</v>
      </c>
      <c r="H62" s="24">
        <f t="shared" si="12"/>
        <v>98.31380154062272</v>
      </c>
      <c r="I62" s="24">
        <f t="shared" si="2"/>
        <v>6001.9</v>
      </c>
      <c r="J62" s="24">
        <f t="shared" si="3"/>
        <v>5564.979</v>
      </c>
      <c r="K62" s="24">
        <f t="shared" si="13"/>
        <v>92.7202885752845</v>
      </c>
      <c r="L62" s="24">
        <f t="shared" si="21"/>
        <v>1136.2</v>
      </c>
      <c r="M62" s="24">
        <f t="shared" si="22"/>
        <v>1026.0439999999999</v>
      </c>
      <c r="N62" s="24">
        <f t="shared" si="14"/>
        <v>90.3048759021299</v>
      </c>
      <c r="O62" s="24">
        <v>22</v>
      </c>
      <c r="P62" s="24">
        <v>22</v>
      </c>
      <c r="Q62" s="24">
        <f t="shared" si="15"/>
        <v>100</v>
      </c>
      <c r="R62" s="24">
        <v>4008.3</v>
      </c>
      <c r="S62" s="24">
        <v>3935.695</v>
      </c>
      <c r="T62" s="24">
        <f t="shared" si="16"/>
        <v>98.18863358531048</v>
      </c>
      <c r="U62" s="24">
        <v>1114.2</v>
      </c>
      <c r="V62" s="24">
        <v>1004.044</v>
      </c>
      <c r="W62" s="24">
        <f t="shared" si="17"/>
        <v>90.11344462394543</v>
      </c>
      <c r="X62" s="24">
        <v>60</v>
      </c>
      <c r="Y62" s="24">
        <v>79.5</v>
      </c>
      <c r="Z62" s="24">
        <f t="shared" si="18"/>
        <v>132.5</v>
      </c>
      <c r="AA62" s="24">
        <v>0</v>
      </c>
      <c r="AB62" s="24">
        <v>0</v>
      </c>
      <c r="AC62" s="24" t="e">
        <f t="shared" si="19"/>
        <v>#DIV/0!</v>
      </c>
      <c r="AD62" s="24">
        <v>0</v>
      </c>
      <c r="AE62" s="24">
        <v>0</v>
      </c>
      <c r="AF62" s="24">
        <v>0</v>
      </c>
      <c r="AG62" s="24">
        <v>0</v>
      </c>
      <c r="AH62" s="24">
        <v>19849.7</v>
      </c>
      <c r="AI62" s="24">
        <v>19849.7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f t="shared" si="23"/>
        <v>797.4</v>
      </c>
      <c r="AQ62" s="24">
        <f t="shared" si="24"/>
        <v>523.74</v>
      </c>
      <c r="AR62" s="24">
        <f t="shared" si="20"/>
        <v>65.68096313017307</v>
      </c>
      <c r="AS62" s="24">
        <v>450</v>
      </c>
      <c r="AT62" s="24">
        <v>426.3</v>
      </c>
      <c r="AU62" s="24">
        <v>0</v>
      </c>
      <c r="AV62" s="24">
        <v>0</v>
      </c>
      <c r="AW62" s="24">
        <v>0</v>
      </c>
      <c r="AX62" s="24">
        <v>0</v>
      </c>
      <c r="AY62" s="24">
        <v>347.4</v>
      </c>
      <c r="AZ62" s="24">
        <v>97.44</v>
      </c>
      <c r="BA62" s="24">
        <v>0</v>
      </c>
      <c r="BB62" s="24">
        <v>0</v>
      </c>
      <c r="BC62" s="24">
        <v>0</v>
      </c>
      <c r="BD62" s="24">
        <v>0</v>
      </c>
      <c r="BE62" s="24">
        <v>0</v>
      </c>
      <c r="BF62" s="24">
        <v>0</v>
      </c>
      <c r="BG62" s="24">
        <v>0</v>
      </c>
      <c r="BH62" s="24">
        <v>0</v>
      </c>
      <c r="BI62" s="24">
        <v>0</v>
      </c>
      <c r="BJ62" s="24">
        <v>0</v>
      </c>
      <c r="BK62" s="24">
        <v>0</v>
      </c>
      <c r="BL62" s="24">
        <v>0</v>
      </c>
      <c r="BM62" s="24">
        <v>0</v>
      </c>
      <c r="BN62" s="24">
        <v>0</v>
      </c>
      <c r="BO62" s="24">
        <v>0</v>
      </c>
      <c r="BP62" s="24">
        <v>0</v>
      </c>
      <c r="BQ62" s="24">
        <v>0</v>
      </c>
      <c r="BR62" s="24">
        <v>0</v>
      </c>
      <c r="BS62" s="24">
        <v>0</v>
      </c>
      <c r="BT62" s="24">
        <v>0</v>
      </c>
      <c r="BU62" s="24">
        <f t="shared" si="25"/>
        <v>25851.600000000002</v>
      </c>
      <c r="BV62" s="24">
        <f t="shared" si="26"/>
        <v>25414.679</v>
      </c>
      <c r="BW62" s="24">
        <v>0</v>
      </c>
      <c r="BX62" s="24">
        <v>0</v>
      </c>
      <c r="BY62" s="24">
        <v>60</v>
      </c>
      <c r="BZ62" s="24">
        <v>60</v>
      </c>
      <c r="CA62" s="24">
        <v>0</v>
      </c>
      <c r="CB62" s="24">
        <v>0</v>
      </c>
      <c r="CC62" s="24">
        <v>0</v>
      </c>
      <c r="CD62" s="24">
        <v>0</v>
      </c>
      <c r="CE62" s="24">
        <v>0</v>
      </c>
      <c r="CF62" s="24">
        <v>0</v>
      </c>
      <c r="CG62" s="24">
        <v>400</v>
      </c>
      <c r="CH62" s="24">
        <v>0</v>
      </c>
      <c r="CI62" s="24">
        <v>0</v>
      </c>
      <c r="CJ62" s="24">
        <f t="shared" si="27"/>
        <v>460</v>
      </c>
      <c r="CK62" s="24">
        <f t="shared" si="28"/>
        <v>60</v>
      </c>
    </row>
    <row r="63" spans="1:89" ht="17.25">
      <c r="A63" s="29">
        <v>54</v>
      </c>
      <c r="B63" s="23">
        <v>60</v>
      </c>
      <c r="C63" s="31" t="s">
        <v>105</v>
      </c>
      <c r="D63" s="24">
        <v>0</v>
      </c>
      <c r="E63" s="24">
        <v>0.2062</v>
      </c>
      <c r="F63" s="24">
        <f t="shared" si="0"/>
        <v>4572.3</v>
      </c>
      <c r="G63" s="24">
        <f t="shared" si="1"/>
        <v>4543.709</v>
      </c>
      <c r="H63" s="24">
        <f t="shared" si="12"/>
        <v>99.3746910745139</v>
      </c>
      <c r="I63" s="24">
        <f t="shared" si="2"/>
        <v>785.8</v>
      </c>
      <c r="J63" s="24">
        <f t="shared" si="3"/>
        <v>785.8090000000001</v>
      </c>
      <c r="K63" s="24">
        <f t="shared" si="13"/>
        <v>100.00114532960043</v>
      </c>
      <c r="L63" s="24">
        <f t="shared" si="21"/>
        <v>100</v>
      </c>
      <c r="M63" s="24">
        <f t="shared" si="22"/>
        <v>99.6</v>
      </c>
      <c r="N63" s="24">
        <f t="shared" si="14"/>
        <v>99.6</v>
      </c>
      <c r="O63" s="24">
        <v>0</v>
      </c>
      <c r="P63" s="24">
        <v>0</v>
      </c>
      <c r="Q63" s="24" t="e">
        <f t="shared" si="15"/>
        <v>#DIV/0!</v>
      </c>
      <c r="R63" s="24">
        <v>265.8</v>
      </c>
      <c r="S63" s="24">
        <v>256.009</v>
      </c>
      <c r="T63" s="24">
        <f t="shared" si="16"/>
        <v>96.31640331075997</v>
      </c>
      <c r="U63" s="24">
        <v>100</v>
      </c>
      <c r="V63" s="24">
        <v>99.6</v>
      </c>
      <c r="W63" s="24">
        <f t="shared" si="17"/>
        <v>99.6</v>
      </c>
      <c r="X63" s="24">
        <v>20</v>
      </c>
      <c r="Y63" s="24">
        <v>20</v>
      </c>
      <c r="Z63" s="24">
        <f t="shared" si="18"/>
        <v>100</v>
      </c>
      <c r="AA63" s="24">
        <v>0</v>
      </c>
      <c r="AB63" s="24">
        <v>0</v>
      </c>
      <c r="AC63" s="24" t="e">
        <f t="shared" si="19"/>
        <v>#DIV/0!</v>
      </c>
      <c r="AD63" s="24">
        <v>0</v>
      </c>
      <c r="AE63" s="24">
        <v>0</v>
      </c>
      <c r="AF63" s="24">
        <v>0</v>
      </c>
      <c r="AG63" s="24">
        <v>0</v>
      </c>
      <c r="AH63" s="24">
        <v>3786.5</v>
      </c>
      <c r="AI63" s="24">
        <v>3757.9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f t="shared" si="23"/>
        <v>400</v>
      </c>
      <c r="AQ63" s="24">
        <f t="shared" si="24"/>
        <v>410.2</v>
      </c>
      <c r="AR63" s="24">
        <f t="shared" si="20"/>
        <v>102.55000000000001</v>
      </c>
      <c r="AS63" s="24">
        <v>400</v>
      </c>
      <c r="AT63" s="24">
        <v>390</v>
      </c>
      <c r="AU63" s="24">
        <v>0</v>
      </c>
      <c r="AV63" s="24">
        <v>20.2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  <c r="BP63" s="24">
        <v>0</v>
      </c>
      <c r="BQ63" s="24">
        <v>0</v>
      </c>
      <c r="BR63" s="24">
        <v>0</v>
      </c>
      <c r="BS63" s="24">
        <v>0</v>
      </c>
      <c r="BT63" s="24">
        <v>0</v>
      </c>
      <c r="BU63" s="24">
        <f t="shared" si="25"/>
        <v>4572.3</v>
      </c>
      <c r="BV63" s="24">
        <f t="shared" si="26"/>
        <v>4543.709</v>
      </c>
      <c r="BW63" s="24">
        <v>0</v>
      </c>
      <c r="BX63" s="24">
        <v>0</v>
      </c>
      <c r="BY63" s="24">
        <v>0</v>
      </c>
      <c r="BZ63" s="24">
        <v>0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4">
        <v>0</v>
      </c>
      <c r="CH63" s="24">
        <v>0</v>
      </c>
      <c r="CI63" s="24">
        <v>0</v>
      </c>
      <c r="CJ63" s="24">
        <f t="shared" si="27"/>
        <v>0</v>
      </c>
      <c r="CK63" s="24">
        <f t="shared" si="28"/>
        <v>0</v>
      </c>
    </row>
    <row r="64" spans="1:89" ht="17.25">
      <c r="A64" s="29">
        <v>55</v>
      </c>
      <c r="B64" s="23">
        <v>12</v>
      </c>
      <c r="C64" s="31" t="s">
        <v>106</v>
      </c>
      <c r="D64" s="24">
        <v>0</v>
      </c>
      <c r="E64" s="24">
        <v>0.0019</v>
      </c>
      <c r="F64" s="24">
        <f t="shared" si="0"/>
        <v>4471</v>
      </c>
      <c r="G64" s="24">
        <f t="shared" si="1"/>
        <v>4420.449</v>
      </c>
      <c r="H64" s="24">
        <f t="shared" si="12"/>
        <v>98.86935808543949</v>
      </c>
      <c r="I64" s="24">
        <f t="shared" si="2"/>
        <v>415.4</v>
      </c>
      <c r="J64" s="24">
        <f t="shared" si="3"/>
        <v>420.449</v>
      </c>
      <c r="K64" s="24">
        <f t="shared" si="13"/>
        <v>101.21545498314879</v>
      </c>
      <c r="L64" s="24">
        <f t="shared" si="21"/>
        <v>22</v>
      </c>
      <c r="M64" s="24">
        <f t="shared" si="22"/>
        <v>33.03</v>
      </c>
      <c r="N64" s="24">
        <f t="shared" si="14"/>
        <v>150.13636363636365</v>
      </c>
      <c r="O64" s="24">
        <v>5</v>
      </c>
      <c r="P64" s="24">
        <v>5.03</v>
      </c>
      <c r="Q64" s="24">
        <f t="shared" si="15"/>
        <v>100.6</v>
      </c>
      <c r="R64" s="24">
        <v>154</v>
      </c>
      <c r="S64" s="24">
        <v>154.019</v>
      </c>
      <c r="T64" s="24">
        <f t="shared" si="16"/>
        <v>100.01233766233766</v>
      </c>
      <c r="U64" s="24">
        <v>17</v>
      </c>
      <c r="V64" s="24">
        <v>28</v>
      </c>
      <c r="W64" s="24">
        <f t="shared" si="17"/>
        <v>164.70588235294116</v>
      </c>
      <c r="X64" s="24">
        <v>0</v>
      </c>
      <c r="Y64" s="24">
        <v>0</v>
      </c>
      <c r="Z64" s="24" t="e">
        <f t="shared" si="18"/>
        <v>#DIV/0!</v>
      </c>
      <c r="AA64" s="24">
        <v>0</v>
      </c>
      <c r="AB64" s="24">
        <v>0</v>
      </c>
      <c r="AC64" s="24" t="e">
        <f t="shared" si="19"/>
        <v>#DIV/0!</v>
      </c>
      <c r="AD64" s="24">
        <v>0</v>
      </c>
      <c r="AE64" s="24">
        <v>0</v>
      </c>
      <c r="AF64" s="24">
        <v>0</v>
      </c>
      <c r="AG64" s="24">
        <v>0</v>
      </c>
      <c r="AH64" s="24">
        <v>4055.6</v>
      </c>
      <c r="AI64" s="24">
        <v>4000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f t="shared" si="23"/>
        <v>239.4</v>
      </c>
      <c r="AQ64" s="24">
        <f t="shared" si="24"/>
        <v>233.4</v>
      </c>
      <c r="AR64" s="24">
        <f t="shared" si="20"/>
        <v>97.4937343358396</v>
      </c>
      <c r="AS64" s="24">
        <v>239.4</v>
      </c>
      <c r="AT64" s="24">
        <v>233.4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0</v>
      </c>
      <c r="BF64" s="24">
        <v>0</v>
      </c>
      <c r="BG64" s="24">
        <v>0</v>
      </c>
      <c r="BH64" s="24">
        <v>0</v>
      </c>
      <c r="BI64" s="24">
        <v>0</v>
      </c>
      <c r="BJ64" s="24">
        <v>0</v>
      </c>
      <c r="BK64" s="24">
        <v>0</v>
      </c>
      <c r="BL64" s="24">
        <v>0</v>
      </c>
      <c r="BM64" s="24">
        <v>0</v>
      </c>
      <c r="BN64" s="24">
        <v>0</v>
      </c>
      <c r="BO64" s="24">
        <v>0</v>
      </c>
      <c r="BP64" s="24">
        <v>0</v>
      </c>
      <c r="BQ64" s="24">
        <v>0</v>
      </c>
      <c r="BR64" s="24">
        <v>0</v>
      </c>
      <c r="BS64" s="24">
        <v>0</v>
      </c>
      <c r="BT64" s="24">
        <v>0</v>
      </c>
      <c r="BU64" s="24">
        <f t="shared" si="25"/>
        <v>4471</v>
      </c>
      <c r="BV64" s="24">
        <f t="shared" si="26"/>
        <v>4420.449</v>
      </c>
      <c r="BW64" s="24">
        <v>0</v>
      </c>
      <c r="BX64" s="24">
        <v>0</v>
      </c>
      <c r="BY64" s="24">
        <v>0</v>
      </c>
      <c r="BZ64" s="24">
        <v>0</v>
      </c>
      <c r="CA64" s="24">
        <v>0</v>
      </c>
      <c r="CB64" s="24">
        <v>0</v>
      </c>
      <c r="CC64" s="24">
        <v>0</v>
      </c>
      <c r="CD64" s="24">
        <v>0</v>
      </c>
      <c r="CE64" s="24">
        <v>0</v>
      </c>
      <c r="CF64" s="24">
        <v>0</v>
      </c>
      <c r="CG64" s="24">
        <v>0</v>
      </c>
      <c r="CH64" s="24">
        <v>0</v>
      </c>
      <c r="CI64" s="24">
        <v>0</v>
      </c>
      <c r="CJ64" s="24">
        <f t="shared" si="27"/>
        <v>0</v>
      </c>
      <c r="CK64" s="24">
        <f t="shared" si="28"/>
        <v>0</v>
      </c>
    </row>
    <row r="65" spans="1:89" ht="17.25">
      <c r="A65" s="29">
        <v>56</v>
      </c>
      <c r="B65" s="23">
        <v>30</v>
      </c>
      <c r="C65" s="31" t="s">
        <v>107</v>
      </c>
      <c r="D65" s="24">
        <v>18.973</v>
      </c>
      <c r="E65" s="24">
        <v>32.9521</v>
      </c>
      <c r="F65" s="24">
        <f t="shared" si="0"/>
        <v>13970.1</v>
      </c>
      <c r="G65" s="24">
        <f t="shared" si="1"/>
        <v>12765.612</v>
      </c>
      <c r="H65" s="24">
        <f t="shared" si="12"/>
        <v>91.37810037150771</v>
      </c>
      <c r="I65" s="24">
        <f t="shared" si="2"/>
        <v>2822.8999999999996</v>
      </c>
      <c r="J65" s="24">
        <f t="shared" si="3"/>
        <v>2835.212</v>
      </c>
      <c r="K65" s="24">
        <f t="shared" si="13"/>
        <v>100.43614722448547</v>
      </c>
      <c r="L65" s="24">
        <f t="shared" si="21"/>
        <v>200.1</v>
      </c>
      <c r="M65" s="24">
        <f t="shared" si="22"/>
        <v>260</v>
      </c>
      <c r="N65" s="24">
        <f t="shared" si="14"/>
        <v>129.93503248375814</v>
      </c>
      <c r="O65" s="24">
        <v>0</v>
      </c>
      <c r="P65" s="24">
        <v>0</v>
      </c>
      <c r="Q65" s="24" t="e">
        <f t="shared" si="15"/>
        <v>#DIV/0!</v>
      </c>
      <c r="R65" s="24">
        <v>820</v>
      </c>
      <c r="S65" s="24">
        <v>701.412</v>
      </c>
      <c r="T65" s="24">
        <f t="shared" si="16"/>
        <v>85.53804878048781</v>
      </c>
      <c r="U65" s="24">
        <v>200.1</v>
      </c>
      <c r="V65" s="24">
        <v>260</v>
      </c>
      <c r="W65" s="24">
        <f t="shared" si="17"/>
        <v>129.93503248375814</v>
      </c>
      <c r="X65" s="24">
        <v>30</v>
      </c>
      <c r="Y65" s="24">
        <v>30</v>
      </c>
      <c r="Z65" s="24">
        <f t="shared" si="18"/>
        <v>100</v>
      </c>
      <c r="AA65" s="24">
        <v>0</v>
      </c>
      <c r="AB65" s="24">
        <v>0</v>
      </c>
      <c r="AC65" s="24" t="e">
        <f t="shared" si="19"/>
        <v>#DIV/0!</v>
      </c>
      <c r="AD65" s="24">
        <v>0</v>
      </c>
      <c r="AE65" s="24">
        <v>0</v>
      </c>
      <c r="AF65" s="24">
        <v>0</v>
      </c>
      <c r="AG65" s="24">
        <v>0</v>
      </c>
      <c r="AH65" s="24">
        <v>11147.2</v>
      </c>
      <c r="AI65" s="24">
        <v>9930.4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f t="shared" si="23"/>
        <v>330</v>
      </c>
      <c r="AQ65" s="24">
        <f t="shared" si="24"/>
        <v>401</v>
      </c>
      <c r="AR65" s="24">
        <f t="shared" si="20"/>
        <v>121.51515151515152</v>
      </c>
      <c r="AS65" s="24">
        <v>330</v>
      </c>
      <c r="AT65" s="24">
        <v>401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0</v>
      </c>
      <c r="BF65" s="24">
        <v>0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0</v>
      </c>
      <c r="BO65" s="24">
        <v>0</v>
      </c>
      <c r="BP65" s="24">
        <v>0</v>
      </c>
      <c r="BQ65" s="24">
        <v>0</v>
      </c>
      <c r="BR65" s="24">
        <v>1442.8</v>
      </c>
      <c r="BS65" s="24">
        <v>1442.8</v>
      </c>
      <c r="BT65" s="24">
        <v>0</v>
      </c>
      <c r="BU65" s="24">
        <f t="shared" si="25"/>
        <v>13970.1</v>
      </c>
      <c r="BV65" s="24">
        <f t="shared" si="26"/>
        <v>12765.612</v>
      </c>
      <c r="BW65" s="24">
        <v>0</v>
      </c>
      <c r="BX65" s="24">
        <v>0</v>
      </c>
      <c r="BY65" s="24">
        <v>0</v>
      </c>
      <c r="BZ65" s="24">
        <v>0</v>
      </c>
      <c r="CA65" s="24">
        <v>0</v>
      </c>
      <c r="CB65" s="24">
        <v>0</v>
      </c>
      <c r="CC65" s="24">
        <v>0</v>
      </c>
      <c r="CD65" s="24">
        <v>0</v>
      </c>
      <c r="CE65" s="24">
        <v>0</v>
      </c>
      <c r="CF65" s="24">
        <v>0</v>
      </c>
      <c r="CG65" s="24">
        <v>58.075</v>
      </c>
      <c r="CH65" s="24">
        <v>58.075</v>
      </c>
      <c r="CI65" s="24">
        <v>0</v>
      </c>
      <c r="CJ65" s="24">
        <f t="shared" si="27"/>
        <v>58.075</v>
      </c>
      <c r="CK65" s="24">
        <f t="shared" si="28"/>
        <v>58.075</v>
      </c>
    </row>
    <row r="66" spans="1:89" ht="17.25">
      <c r="A66" s="29">
        <v>57</v>
      </c>
      <c r="B66" s="23">
        <v>76</v>
      </c>
      <c r="C66" s="31" t="s">
        <v>108</v>
      </c>
      <c r="D66" s="24">
        <v>0</v>
      </c>
      <c r="E66" s="24">
        <v>50.0006</v>
      </c>
      <c r="F66" s="24">
        <f t="shared" si="0"/>
        <v>15830</v>
      </c>
      <c r="G66" s="24">
        <f t="shared" si="1"/>
        <v>15138.988000000001</v>
      </c>
      <c r="H66" s="24">
        <f t="shared" si="12"/>
        <v>95.63479469361972</v>
      </c>
      <c r="I66" s="24">
        <f t="shared" si="2"/>
        <v>5031</v>
      </c>
      <c r="J66" s="24">
        <f t="shared" si="3"/>
        <v>4380.487999999999</v>
      </c>
      <c r="K66" s="24">
        <f t="shared" si="13"/>
        <v>87.06992645597296</v>
      </c>
      <c r="L66" s="24">
        <f t="shared" si="21"/>
        <v>600</v>
      </c>
      <c r="M66" s="24">
        <f t="shared" si="22"/>
        <v>661.286</v>
      </c>
      <c r="N66" s="24">
        <f t="shared" si="14"/>
        <v>110.21433333333333</v>
      </c>
      <c r="O66" s="24">
        <v>0</v>
      </c>
      <c r="P66" s="24">
        <v>0</v>
      </c>
      <c r="Q66" s="24" t="e">
        <f t="shared" si="15"/>
        <v>#DIV/0!</v>
      </c>
      <c r="R66" s="24">
        <v>1971</v>
      </c>
      <c r="S66" s="24">
        <v>1577.557</v>
      </c>
      <c r="T66" s="24">
        <f t="shared" si="16"/>
        <v>80.03840690005075</v>
      </c>
      <c r="U66" s="24">
        <v>600</v>
      </c>
      <c r="V66" s="24">
        <v>661.286</v>
      </c>
      <c r="W66" s="24">
        <f t="shared" si="17"/>
        <v>110.21433333333333</v>
      </c>
      <c r="X66" s="24">
        <v>60</v>
      </c>
      <c r="Y66" s="24">
        <v>42</v>
      </c>
      <c r="Z66" s="24">
        <f t="shared" si="18"/>
        <v>70</v>
      </c>
      <c r="AA66" s="24">
        <v>0</v>
      </c>
      <c r="AB66" s="24">
        <v>0</v>
      </c>
      <c r="AC66" s="24" t="e">
        <f t="shared" si="19"/>
        <v>#DIV/0!</v>
      </c>
      <c r="AD66" s="24">
        <v>0</v>
      </c>
      <c r="AE66" s="24">
        <v>0</v>
      </c>
      <c r="AF66" s="24">
        <v>0</v>
      </c>
      <c r="AG66" s="24">
        <v>0</v>
      </c>
      <c r="AH66" s="24">
        <v>10799</v>
      </c>
      <c r="AI66" s="24">
        <v>10758.5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f t="shared" si="23"/>
        <v>2400</v>
      </c>
      <c r="AQ66" s="24">
        <f t="shared" si="24"/>
        <v>2099.645</v>
      </c>
      <c r="AR66" s="24">
        <f t="shared" si="20"/>
        <v>87.48520833333333</v>
      </c>
      <c r="AS66" s="24">
        <v>2400</v>
      </c>
      <c r="AT66" s="24">
        <v>2099.645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24">
        <v>0</v>
      </c>
      <c r="BR66" s="24">
        <v>0</v>
      </c>
      <c r="BS66" s="24">
        <v>0</v>
      </c>
      <c r="BT66" s="24">
        <v>0</v>
      </c>
      <c r="BU66" s="24">
        <f t="shared" si="25"/>
        <v>15830</v>
      </c>
      <c r="BV66" s="24">
        <f t="shared" si="26"/>
        <v>15138.988000000001</v>
      </c>
      <c r="BW66" s="24">
        <v>0</v>
      </c>
      <c r="BX66" s="24">
        <v>0</v>
      </c>
      <c r="BY66" s="24">
        <v>0</v>
      </c>
      <c r="BZ66" s="24">
        <v>0</v>
      </c>
      <c r="CA66" s="24">
        <v>0</v>
      </c>
      <c r="CB66" s="24">
        <v>0</v>
      </c>
      <c r="CC66" s="24">
        <v>0</v>
      </c>
      <c r="CD66" s="24">
        <v>0</v>
      </c>
      <c r="CE66" s="24">
        <v>0</v>
      </c>
      <c r="CF66" s="24">
        <v>0</v>
      </c>
      <c r="CG66" s="24">
        <v>2000</v>
      </c>
      <c r="CH66" s="24">
        <v>450.726</v>
      </c>
      <c r="CI66" s="24">
        <v>0</v>
      </c>
      <c r="CJ66" s="24">
        <f t="shared" si="27"/>
        <v>2000</v>
      </c>
      <c r="CK66" s="24">
        <f t="shared" si="28"/>
        <v>450.726</v>
      </c>
    </row>
    <row r="67" spans="1:89" ht="17.25">
      <c r="A67" s="29">
        <v>58</v>
      </c>
      <c r="B67" s="23">
        <v>52</v>
      </c>
      <c r="C67" s="31" t="s">
        <v>109</v>
      </c>
      <c r="D67" s="24">
        <v>3966.3</v>
      </c>
      <c r="E67" s="24">
        <v>21.5859</v>
      </c>
      <c r="F67" s="24">
        <f t="shared" si="0"/>
        <v>4739.9</v>
      </c>
      <c r="G67" s="24">
        <f t="shared" si="1"/>
        <v>4807.79</v>
      </c>
      <c r="H67" s="24">
        <f t="shared" si="12"/>
        <v>101.43230869849576</v>
      </c>
      <c r="I67" s="24">
        <f t="shared" si="2"/>
        <v>680</v>
      </c>
      <c r="J67" s="24">
        <f t="shared" si="3"/>
        <v>685.69</v>
      </c>
      <c r="K67" s="24">
        <f t="shared" si="13"/>
        <v>100.83676470588236</v>
      </c>
      <c r="L67" s="24">
        <f t="shared" si="21"/>
        <v>122</v>
      </c>
      <c r="M67" s="24">
        <f t="shared" si="22"/>
        <v>127.672</v>
      </c>
      <c r="N67" s="24">
        <f t="shared" si="14"/>
        <v>104.64918032786885</v>
      </c>
      <c r="O67" s="24">
        <v>0</v>
      </c>
      <c r="P67" s="24">
        <v>5.672</v>
      </c>
      <c r="Q67" s="24" t="e">
        <f t="shared" si="15"/>
        <v>#DIV/0!</v>
      </c>
      <c r="R67" s="24">
        <v>258</v>
      </c>
      <c r="S67" s="24">
        <v>258.018</v>
      </c>
      <c r="T67" s="24">
        <f t="shared" si="16"/>
        <v>100.00697674418603</v>
      </c>
      <c r="U67" s="24">
        <v>122</v>
      </c>
      <c r="V67" s="24">
        <v>122</v>
      </c>
      <c r="W67" s="24">
        <f t="shared" si="17"/>
        <v>100</v>
      </c>
      <c r="X67" s="24">
        <v>0</v>
      </c>
      <c r="Y67" s="24">
        <v>0</v>
      </c>
      <c r="Z67" s="24" t="e">
        <f t="shared" si="18"/>
        <v>#DIV/0!</v>
      </c>
      <c r="AA67" s="24">
        <v>0</v>
      </c>
      <c r="AB67" s="24">
        <v>0</v>
      </c>
      <c r="AC67" s="24" t="e">
        <f t="shared" si="19"/>
        <v>#DIV/0!</v>
      </c>
      <c r="AD67" s="24">
        <v>0</v>
      </c>
      <c r="AE67" s="24">
        <v>0</v>
      </c>
      <c r="AF67" s="24">
        <v>0</v>
      </c>
      <c r="AG67" s="24">
        <v>0</v>
      </c>
      <c r="AH67" s="24">
        <v>4059.9</v>
      </c>
      <c r="AI67" s="24">
        <v>4122.1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f t="shared" si="23"/>
        <v>300</v>
      </c>
      <c r="AQ67" s="24">
        <f t="shared" si="24"/>
        <v>300</v>
      </c>
      <c r="AR67" s="24">
        <f t="shared" si="20"/>
        <v>100</v>
      </c>
      <c r="AS67" s="24">
        <v>300</v>
      </c>
      <c r="AT67" s="24">
        <v>300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v>0</v>
      </c>
      <c r="BP67" s="24">
        <v>0</v>
      </c>
      <c r="BQ67" s="24">
        <v>0</v>
      </c>
      <c r="BR67" s="24">
        <v>0</v>
      </c>
      <c r="BS67" s="24">
        <v>0</v>
      </c>
      <c r="BT67" s="24">
        <v>0</v>
      </c>
      <c r="BU67" s="24">
        <f t="shared" si="25"/>
        <v>4739.9</v>
      </c>
      <c r="BV67" s="24">
        <f t="shared" si="26"/>
        <v>4807.79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4">
        <v>0</v>
      </c>
      <c r="CC67" s="24">
        <v>0</v>
      </c>
      <c r="CD67" s="24">
        <v>0</v>
      </c>
      <c r="CE67" s="24">
        <v>0</v>
      </c>
      <c r="CF67" s="24">
        <v>0</v>
      </c>
      <c r="CG67" s="24">
        <v>0</v>
      </c>
      <c r="CH67" s="24">
        <v>0</v>
      </c>
      <c r="CI67" s="24">
        <v>0</v>
      </c>
      <c r="CJ67" s="24">
        <f t="shared" si="27"/>
        <v>0</v>
      </c>
      <c r="CK67" s="24">
        <f t="shared" si="28"/>
        <v>0</v>
      </c>
    </row>
    <row r="68" spans="1:89" ht="17.25">
      <c r="A68" s="29">
        <v>59</v>
      </c>
      <c r="B68" s="23">
        <v>31</v>
      </c>
      <c r="C68" s="31" t="s">
        <v>110</v>
      </c>
      <c r="D68" s="24">
        <v>14611.3159</v>
      </c>
      <c r="E68" s="24">
        <v>8843.347</v>
      </c>
      <c r="F68" s="24">
        <f t="shared" si="0"/>
        <v>26998</v>
      </c>
      <c r="G68" s="24">
        <f t="shared" si="1"/>
        <v>26093.406</v>
      </c>
      <c r="H68" s="24">
        <f t="shared" si="12"/>
        <v>96.64940365953034</v>
      </c>
      <c r="I68" s="24">
        <f t="shared" si="2"/>
        <v>9060.2</v>
      </c>
      <c r="J68" s="24">
        <f t="shared" si="3"/>
        <v>8155.606</v>
      </c>
      <c r="K68" s="24">
        <f t="shared" si="13"/>
        <v>90.01573916690579</v>
      </c>
      <c r="L68" s="24">
        <f t="shared" si="21"/>
        <v>830.9</v>
      </c>
      <c r="M68" s="24">
        <f t="shared" si="22"/>
        <v>1722.756</v>
      </c>
      <c r="N68" s="24">
        <f t="shared" si="14"/>
        <v>207.33614153327719</v>
      </c>
      <c r="O68" s="24">
        <v>6.8</v>
      </c>
      <c r="P68" s="24">
        <v>1.786</v>
      </c>
      <c r="Q68" s="24">
        <f t="shared" si="15"/>
        <v>26.26470588235294</v>
      </c>
      <c r="R68" s="24">
        <v>1009.3</v>
      </c>
      <c r="S68" s="24">
        <v>1030.659</v>
      </c>
      <c r="T68" s="24">
        <f t="shared" si="16"/>
        <v>102.11621916179531</v>
      </c>
      <c r="U68" s="24">
        <v>824.1</v>
      </c>
      <c r="V68" s="24">
        <v>1720.97</v>
      </c>
      <c r="W68" s="24">
        <f t="shared" si="17"/>
        <v>208.83023904865917</v>
      </c>
      <c r="X68" s="24">
        <v>100</v>
      </c>
      <c r="Y68" s="24">
        <v>74</v>
      </c>
      <c r="Z68" s="24">
        <f t="shared" si="18"/>
        <v>74</v>
      </c>
      <c r="AA68" s="24">
        <v>0</v>
      </c>
      <c r="AB68" s="24">
        <v>0</v>
      </c>
      <c r="AC68" s="24" t="e">
        <f t="shared" si="19"/>
        <v>#DIV/0!</v>
      </c>
      <c r="AD68" s="24">
        <v>0</v>
      </c>
      <c r="AE68" s="24">
        <v>0</v>
      </c>
      <c r="AF68" s="24">
        <v>0</v>
      </c>
      <c r="AG68" s="24">
        <v>0</v>
      </c>
      <c r="AH68" s="24">
        <v>17937.8</v>
      </c>
      <c r="AI68" s="24">
        <v>17937.8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f t="shared" si="23"/>
        <v>7120</v>
      </c>
      <c r="AQ68" s="24">
        <f t="shared" si="24"/>
        <v>5328.191</v>
      </c>
      <c r="AR68" s="24">
        <f t="shared" si="20"/>
        <v>74.83414325842696</v>
      </c>
      <c r="AS68" s="24">
        <v>7120</v>
      </c>
      <c r="AT68" s="24">
        <v>5328.191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0</v>
      </c>
      <c r="BO68" s="24">
        <v>0</v>
      </c>
      <c r="BP68" s="24">
        <v>0</v>
      </c>
      <c r="BQ68" s="24">
        <v>0</v>
      </c>
      <c r="BR68" s="24">
        <v>0</v>
      </c>
      <c r="BS68" s="24">
        <v>0</v>
      </c>
      <c r="BT68" s="24">
        <v>0</v>
      </c>
      <c r="BU68" s="24">
        <f t="shared" si="25"/>
        <v>26998</v>
      </c>
      <c r="BV68" s="24">
        <f t="shared" si="26"/>
        <v>26093.406</v>
      </c>
      <c r="BW68" s="24">
        <v>0</v>
      </c>
      <c r="BX68" s="24">
        <v>0</v>
      </c>
      <c r="BY68" s="24">
        <v>0</v>
      </c>
      <c r="BZ68" s="24">
        <v>0</v>
      </c>
      <c r="CA68" s="24">
        <v>0</v>
      </c>
      <c r="CB68" s="24">
        <v>0</v>
      </c>
      <c r="CC68" s="24">
        <v>0</v>
      </c>
      <c r="CD68" s="24">
        <v>0</v>
      </c>
      <c r="CE68" s="24">
        <v>0</v>
      </c>
      <c r="CF68" s="24">
        <v>0</v>
      </c>
      <c r="CG68" s="24">
        <v>0</v>
      </c>
      <c r="CH68" s="24">
        <v>0</v>
      </c>
      <c r="CI68" s="24">
        <v>0</v>
      </c>
      <c r="CJ68" s="24">
        <f t="shared" si="27"/>
        <v>0</v>
      </c>
      <c r="CK68" s="24">
        <f t="shared" si="28"/>
        <v>0</v>
      </c>
    </row>
    <row r="69" spans="1:89" ht="17.25">
      <c r="A69" s="29">
        <v>60</v>
      </c>
      <c r="B69" s="23">
        <v>9</v>
      </c>
      <c r="C69" s="31" t="s">
        <v>111</v>
      </c>
      <c r="D69" s="24">
        <v>256.749</v>
      </c>
      <c r="E69" s="24">
        <v>306.7243</v>
      </c>
      <c r="F69" s="24">
        <f t="shared" si="0"/>
        <v>7884</v>
      </c>
      <c r="G69" s="24">
        <f t="shared" si="1"/>
        <v>7969.338</v>
      </c>
      <c r="H69" s="24">
        <f t="shared" si="12"/>
        <v>101.0824200913242</v>
      </c>
      <c r="I69" s="24">
        <f t="shared" si="2"/>
        <v>3990</v>
      </c>
      <c r="J69" s="24">
        <f t="shared" si="3"/>
        <v>4075.338</v>
      </c>
      <c r="K69" s="24">
        <f t="shared" si="13"/>
        <v>102.1387969924812</v>
      </c>
      <c r="L69" s="24">
        <f t="shared" si="21"/>
        <v>400</v>
      </c>
      <c r="M69" s="24">
        <f t="shared" si="22"/>
        <v>271.412</v>
      </c>
      <c r="N69" s="24">
        <f t="shared" si="14"/>
        <v>67.853</v>
      </c>
      <c r="O69" s="24">
        <v>0</v>
      </c>
      <c r="P69" s="24">
        <v>0</v>
      </c>
      <c r="Q69" s="24" t="e">
        <f t="shared" si="15"/>
        <v>#DIV/0!</v>
      </c>
      <c r="R69" s="24">
        <v>1650</v>
      </c>
      <c r="S69" s="24">
        <v>1148.151</v>
      </c>
      <c r="T69" s="24">
        <f t="shared" si="16"/>
        <v>69.5849090909091</v>
      </c>
      <c r="U69" s="24">
        <v>400</v>
      </c>
      <c r="V69" s="24">
        <v>271.412</v>
      </c>
      <c r="W69" s="24">
        <f t="shared" si="17"/>
        <v>67.853</v>
      </c>
      <c r="X69" s="24">
        <v>120</v>
      </c>
      <c r="Y69" s="24">
        <v>0</v>
      </c>
      <c r="Z69" s="24">
        <f t="shared" si="18"/>
        <v>0</v>
      </c>
      <c r="AA69" s="24">
        <v>0</v>
      </c>
      <c r="AB69" s="24">
        <v>0</v>
      </c>
      <c r="AC69" s="24" t="e">
        <f t="shared" si="19"/>
        <v>#DIV/0!</v>
      </c>
      <c r="AD69" s="24">
        <v>0</v>
      </c>
      <c r="AE69" s="24">
        <v>0</v>
      </c>
      <c r="AF69" s="24">
        <v>0</v>
      </c>
      <c r="AG69" s="24">
        <v>0</v>
      </c>
      <c r="AH69" s="24">
        <v>3894</v>
      </c>
      <c r="AI69" s="24">
        <v>3894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f t="shared" si="23"/>
        <v>1770</v>
      </c>
      <c r="AQ69" s="24">
        <f t="shared" si="24"/>
        <v>2438.4</v>
      </c>
      <c r="AR69" s="24">
        <f t="shared" si="20"/>
        <v>137.76271186440678</v>
      </c>
      <c r="AS69" s="24">
        <v>1770</v>
      </c>
      <c r="AT69" s="24">
        <v>2438.4</v>
      </c>
      <c r="AU69" s="24">
        <v>0</v>
      </c>
      <c r="AV69" s="24">
        <v>0</v>
      </c>
      <c r="AW69" s="24">
        <v>0</v>
      </c>
      <c r="AX69" s="24">
        <v>0</v>
      </c>
      <c r="AY69" s="24">
        <v>0</v>
      </c>
      <c r="AZ69" s="24">
        <v>0</v>
      </c>
      <c r="BA69" s="24">
        <v>0</v>
      </c>
      <c r="BB69" s="24">
        <v>0</v>
      </c>
      <c r="BC69" s="24">
        <v>0</v>
      </c>
      <c r="BD69" s="24">
        <v>0</v>
      </c>
      <c r="BE69" s="24">
        <v>0</v>
      </c>
      <c r="BF69" s="24">
        <v>0</v>
      </c>
      <c r="BG69" s="24">
        <v>0</v>
      </c>
      <c r="BH69" s="24">
        <v>217.375</v>
      </c>
      <c r="BI69" s="24">
        <v>0</v>
      </c>
      <c r="BJ69" s="24">
        <v>0</v>
      </c>
      <c r="BK69" s="24">
        <v>0</v>
      </c>
      <c r="BL69" s="24">
        <v>0</v>
      </c>
      <c r="BM69" s="24">
        <v>0</v>
      </c>
      <c r="BN69" s="24">
        <v>0</v>
      </c>
      <c r="BO69" s="24">
        <v>0</v>
      </c>
      <c r="BP69" s="24">
        <v>0</v>
      </c>
      <c r="BQ69" s="24">
        <v>0</v>
      </c>
      <c r="BR69" s="24">
        <v>50</v>
      </c>
      <c r="BS69" s="24">
        <v>0</v>
      </c>
      <c r="BT69" s="24">
        <v>0</v>
      </c>
      <c r="BU69" s="24">
        <f t="shared" si="25"/>
        <v>7884</v>
      </c>
      <c r="BV69" s="24">
        <f t="shared" si="26"/>
        <v>7969.338</v>
      </c>
      <c r="BW69" s="24">
        <v>0</v>
      </c>
      <c r="BX69" s="24">
        <v>0</v>
      </c>
      <c r="BY69" s="24">
        <v>0</v>
      </c>
      <c r="BZ69" s="24">
        <v>0</v>
      </c>
      <c r="CA69" s="24">
        <v>0</v>
      </c>
      <c r="CB69" s="24">
        <v>0</v>
      </c>
      <c r="CC69" s="24">
        <v>0</v>
      </c>
      <c r="CD69" s="24">
        <v>0</v>
      </c>
      <c r="CE69" s="24">
        <v>0</v>
      </c>
      <c r="CF69" s="24">
        <v>0</v>
      </c>
      <c r="CG69" s="24">
        <v>0</v>
      </c>
      <c r="CH69" s="24">
        <v>0</v>
      </c>
      <c r="CI69" s="24">
        <v>0</v>
      </c>
      <c r="CJ69" s="24">
        <f t="shared" si="27"/>
        <v>0</v>
      </c>
      <c r="CK69" s="24">
        <f t="shared" si="28"/>
        <v>0</v>
      </c>
    </row>
    <row r="70" spans="1:89" ht="17.25">
      <c r="A70" s="29">
        <v>61</v>
      </c>
      <c r="B70" s="23">
        <v>73</v>
      </c>
      <c r="C70" s="31" t="s">
        <v>112</v>
      </c>
      <c r="D70" s="24">
        <v>604.2</v>
      </c>
      <c r="E70" s="24">
        <v>2671.7984</v>
      </c>
      <c r="F70" s="24">
        <f t="shared" si="0"/>
        <v>24064.6</v>
      </c>
      <c r="G70" s="24">
        <f t="shared" si="1"/>
        <v>24281.730000000003</v>
      </c>
      <c r="H70" s="24">
        <f t="shared" si="12"/>
        <v>100.90227969714853</v>
      </c>
      <c r="I70" s="24">
        <f t="shared" si="2"/>
        <v>14850.6</v>
      </c>
      <c r="J70" s="24">
        <f t="shared" si="3"/>
        <v>15114.53</v>
      </c>
      <c r="K70" s="24">
        <f t="shared" si="13"/>
        <v>101.77723458984822</v>
      </c>
      <c r="L70" s="24">
        <f t="shared" si="21"/>
        <v>900</v>
      </c>
      <c r="M70" s="24">
        <f t="shared" si="22"/>
        <v>1201.806</v>
      </c>
      <c r="N70" s="24">
        <f t="shared" si="14"/>
        <v>133.534</v>
      </c>
      <c r="O70" s="24">
        <v>88.2</v>
      </c>
      <c r="P70" s="24">
        <v>225</v>
      </c>
      <c r="Q70" s="24">
        <f t="shared" si="15"/>
        <v>255.10204081632654</v>
      </c>
      <c r="R70" s="24">
        <v>2100</v>
      </c>
      <c r="S70" s="24">
        <v>2898.229</v>
      </c>
      <c r="T70" s="24">
        <f t="shared" si="16"/>
        <v>138.01090476190475</v>
      </c>
      <c r="U70" s="24">
        <v>811.8</v>
      </c>
      <c r="V70" s="24">
        <v>976.806</v>
      </c>
      <c r="W70" s="24">
        <f t="shared" si="17"/>
        <v>120.32594235033261</v>
      </c>
      <c r="X70" s="24">
        <v>600</v>
      </c>
      <c r="Y70" s="24">
        <v>818.6</v>
      </c>
      <c r="Z70" s="24">
        <f t="shared" si="18"/>
        <v>136.43333333333334</v>
      </c>
      <c r="AA70" s="24">
        <v>0</v>
      </c>
      <c r="AB70" s="24">
        <v>0</v>
      </c>
      <c r="AC70" s="24" t="e">
        <f t="shared" si="19"/>
        <v>#DIV/0!</v>
      </c>
      <c r="AD70" s="24">
        <v>0</v>
      </c>
      <c r="AE70" s="24">
        <v>0</v>
      </c>
      <c r="AF70" s="24">
        <v>0</v>
      </c>
      <c r="AG70" s="24">
        <v>0</v>
      </c>
      <c r="AH70" s="24">
        <v>9214</v>
      </c>
      <c r="AI70" s="24">
        <v>9167.2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f t="shared" si="23"/>
        <v>10500.6</v>
      </c>
      <c r="AQ70" s="24">
        <f t="shared" si="24"/>
        <v>9875.895</v>
      </c>
      <c r="AR70" s="24">
        <f t="shared" si="20"/>
        <v>94.05076852751272</v>
      </c>
      <c r="AS70" s="24">
        <v>9300.6</v>
      </c>
      <c r="AT70" s="24">
        <v>8979.895</v>
      </c>
      <c r="AU70" s="24">
        <v>0</v>
      </c>
      <c r="AV70" s="24">
        <v>0</v>
      </c>
      <c r="AW70" s="24">
        <v>0</v>
      </c>
      <c r="AX70" s="24">
        <v>0</v>
      </c>
      <c r="AY70" s="24">
        <v>1200</v>
      </c>
      <c r="AZ70" s="24">
        <v>896</v>
      </c>
      <c r="BA70" s="24">
        <v>0</v>
      </c>
      <c r="BB70" s="24">
        <v>0</v>
      </c>
      <c r="BC70" s="24">
        <v>0</v>
      </c>
      <c r="BD70" s="24">
        <v>0</v>
      </c>
      <c r="BE70" s="24">
        <v>0</v>
      </c>
      <c r="BF70" s="24">
        <v>0</v>
      </c>
      <c r="BG70" s="24">
        <v>150</v>
      </c>
      <c r="BH70" s="24">
        <v>120</v>
      </c>
      <c r="BI70" s="24">
        <v>0</v>
      </c>
      <c r="BJ70" s="24">
        <v>0</v>
      </c>
      <c r="BK70" s="24">
        <v>0</v>
      </c>
      <c r="BL70" s="24">
        <v>0</v>
      </c>
      <c r="BM70" s="24">
        <v>0</v>
      </c>
      <c r="BN70" s="24">
        <v>0</v>
      </c>
      <c r="BO70" s="24">
        <v>0</v>
      </c>
      <c r="BP70" s="24">
        <v>0</v>
      </c>
      <c r="BQ70" s="24">
        <v>0</v>
      </c>
      <c r="BR70" s="24">
        <v>600</v>
      </c>
      <c r="BS70" s="24">
        <v>200</v>
      </c>
      <c r="BT70" s="24">
        <v>0</v>
      </c>
      <c r="BU70" s="24">
        <f t="shared" si="25"/>
        <v>24064.6</v>
      </c>
      <c r="BV70" s="24">
        <f t="shared" si="26"/>
        <v>24281.730000000003</v>
      </c>
      <c r="BW70" s="24">
        <v>0</v>
      </c>
      <c r="BX70" s="24">
        <v>0</v>
      </c>
      <c r="BY70" s="24">
        <v>0</v>
      </c>
      <c r="BZ70" s="24">
        <v>0</v>
      </c>
      <c r="CA70" s="24">
        <v>0</v>
      </c>
      <c r="CB70" s="24">
        <v>0</v>
      </c>
      <c r="CC70" s="24">
        <v>0</v>
      </c>
      <c r="CD70" s="24">
        <v>0</v>
      </c>
      <c r="CE70" s="24">
        <v>0</v>
      </c>
      <c r="CF70" s="24">
        <v>0</v>
      </c>
      <c r="CG70" s="24">
        <v>0</v>
      </c>
      <c r="CH70" s="24">
        <v>0</v>
      </c>
      <c r="CI70" s="24">
        <v>0</v>
      </c>
      <c r="CJ70" s="24">
        <f t="shared" si="27"/>
        <v>0</v>
      </c>
      <c r="CK70" s="24">
        <f t="shared" si="28"/>
        <v>0</v>
      </c>
    </row>
    <row r="71" spans="1:89" ht="17.25">
      <c r="A71" s="29">
        <v>62</v>
      </c>
      <c r="B71" s="23">
        <v>17</v>
      </c>
      <c r="C71" s="31" t="s">
        <v>113</v>
      </c>
      <c r="D71" s="24">
        <v>1145.123</v>
      </c>
      <c r="E71" s="24">
        <v>3238.545</v>
      </c>
      <c r="F71" s="24">
        <f t="shared" si="0"/>
        <v>27494.23</v>
      </c>
      <c r="G71" s="24">
        <f t="shared" si="1"/>
        <v>27645.353000000003</v>
      </c>
      <c r="H71" s="24">
        <f t="shared" si="12"/>
        <v>100.54965350911812</v>
      </c>
      <c r="I71" s="24">
        <f t="shared" si="2"/>
        <v>5826.3</v>
      </c>
      <c r="J71" s="24">
        <f t="shared" si="3"/>
        <v>6238.553</v>
      </c>
      <c r="K71" s="24">
        <f t="shared" si="13"/>
        <v>107.0757255891389</v>
      </c>
      <c r="L71" s="24">
        <f t="shared" si="21"/>
        <v>345.6</v>
      </c>
      <c r="M71" s="24">
        <f t="shared" si="22"/>
        <v>432.171</v>
      </c>
      <c r="N71" s="24">
        <f t="shared" si="14"/>
        <v>125.04947916666667</v>
      </c>
      <c r="O71" s="24">
        <v>3</v>
      </c>
      <c r="P71" s="24">
        <v>0.478</v>
      </c>
      <c r="Q71" s="24">
        <f t="shared" si="15"/>
        <v>15.933333333333334</v>
      </c>
      <c r="R71" s="24">
        <v>3147</v>
      </c>
      <c r="S71" s="24">
        <v>3044.024</v>
      </c>
      <c r="T71" s="24">
        <f t="shared" si="16"/>
        <v>96.72780425802351</v>
      </c>
      <c r="U71" s="24">
        <v>342.6</v>
      </c>
      <c r="V71" s="24">
        <v>431.693</v>
      </c>
      <c r="W71" s="24">
        <f t="shared" si="17"/>
        <v>126.00496205487448</v>
      </c>
      <c r="X71" s="24">
        <v>170</v>
      </c>
      <c r="Y71" s="24">
        <v>285</v>
      </c>
      <c r="Z71" s="24">
        <f t="shared" si="18"/>
        <v>167.64705882352942</v>
      </c>
      <c r="AA71" s="24">
        <v>0</v>
      </c>
      <c r="AB71" s="24">
        <v>0</v>
      </c>
      <c r="AC71" s="24" t="e">
        <f t="shared" si="19"/>
        <v>#DIV/0!</v>
      </c>
      <c r="AD71" s="24">
        <v>0</v>
      </c>
      <c r="AE71" s="24">
        <v>0</v>
      </c>
      <c r="AF71" s="24">
        <v>0</v>
      </c>
      <c r="AG71" s="24">
        <v>0</v>
      </c>
      <c r="AH71" s="24">
        <v>11805.8</v>
      </c>
      <c r="AI71" s="24">
        <v>11544.7</v>
      </c>
      <c r="AJ71" s="24">
        <v>9862.13</v>
      </c>
      <c r="AK71" s="24">
        <v>9862.1</v>
      </c>
      <c r="AL71" s="24">
        <v>0</v>
      </c>
      <c r="AM71" s="24">
        <v>0</v>
      </c>
      <c r="AN71" s="24">
        <v>0</v>
      </c>
      <c r="AO71" s="24">
        <v>0</v>
      </c>
      <c r="AP71" s="24">
        <f t="shared" si="23"/>
        <v>1086.7</v>
      </c>
      <c r="AQ71" s="24">
        <f t="shared" si="24"/>
        <v>1277.358</v>
      </c>
      <c r="AR71" s="24">
        <f t="shared" si="20"/>
        <v>117.5446765436643</v>
      </c>
      <c r="AS71" s="24">
        <v>1086.7</v>
      </c>
      <c r="AT71" s="24">
        <v>1277.358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24">
        <v>0</v>
      </c>
      <c r="BA71" s="24">
        <v>0</v>
      </c>
      <c r="BB71" s="24">
        <v>0</v>
      </c>
      <c r="BC71" s="24">
        <v>0</v>
      </c>
      <c r="BD71" s="24">
        <v>0</v>
      </c>
      <c r="BE71" s="24">
        <v>0</v>
      </c>
      <c r="BF71" s="24">
        <v>0</v>
      </c>
      <c r="BG71" s="24">
        <v>0</v>
      </c>
      <c r="BH71" s="24">
        <v>0</v>
      </c>
      <c r="BI71" s="24">
        <v>0</v>
      </c>
      <c r="BJ71" s="24">
        <v>0</v>
      </c>
      <c r="BK71" s="24">
        <v>0</v>
      </c>
      <c r="BL71" s="24">
        <v>0</v>
      </c>
      <c r="BM71" s="24">
        <v>0</v>
      </c>
      <c r="BN71" s="24">
        <v>0</v>
      </c>
      <c r="BO71" s="24">
        <v>0</v>
      </c>
      <c r="BP71" s="24">
        <v>0</v>
      </c>
      <c r="BQ71" s="24">
        <v>0</v>
      </c>
      <c r="BR71" s="24">
        <v>1077</v>
      </c>
      <c r="BS71" s="24">
        <v>1200</v>
      </c>
      <c r="BT71" s="24">
        <v>0</v>
      </c>
      <c r="BU71" s="24">
        <f t="shared" si="25"/>
        <v>27494.23</v>
      </c>
      <c r="BV71" s="24">
        <f t="shared" si="26"/>
        <v>27645.353000000003</v>
      </c>
      <c r="BW71" s="24">
        <v>0</v>
      </c>
      <c r="BX71" s="24">
        <v>0</v>
      </c>
      <c r="BY71" s="24">
        <v>0</v>
      </c>
      <c r="BZ71" s="24">
        <v>0</v>
      </c>
      <c r="CA71" s="24">
        <v>0</v>
      </c>
      <c r="CB71" s="24">
        <v>0</v>
      </c>
      <c r="CC71" s="24">
        <v>0</v>
      </c>
      <c r="CD71" s="24">
        <v>0</v>
      </c>
      <c r="CE71" s="24">
        <v>0</v>
      </c>
      <c r="CF71" s="24">
        <v>0</v>
      </c>
      <c r="CG71" s="24">
        <v>800</v>
      </c>
      <c r="CH71" s="24">
        <v>0</v>
      </c>
      <c r="CI71" s="24">
        <v>0</v>
      </c>
      <c r="CJ71" s="24">
        <f t="shared" si="27"/>
        <v>800</v>
      </c>
      <c r="CK71" s="24">
        <f t="shared" si="28"/>
        <v>0</v>
      </c>
    </row>
    <row r="72" spans="1:89" ht="17.25">
      <c r="A72" s="29">
        <v>63</v>
      </c>
      <c r="B72" s="23">
        <v>10</v>
      </c>
      <c r="C72" s="31" t="s">
        <v>114</v>
      </c>
      <c r="D72" s="24">
        <v>43.2</v>
      </c>
      <c r="E72" s="24">
        <v>520.1727</v>
      </c>
      <c r="F72" s="24">
        <f t="shared" si="0"/>
        <v>19947.399999999998</v>
      </c>
      <c r="G72" s="24">
        <f t="shared" si="1"/>
        <v>18711.016</v>
      </c>
      <c r="H72" s="24">
        <f t="shared" si="12"/>
        <v>93.80177867792294</v>
      </c>
      <c r="I72" s="24">
        <f t="shared" si="2"/>
        <v>1964.6000000000001</v>
      </c>
      <c r="J72" s="24">
        <f t="shared" si="3"/>
        <v>1963.416</v>
      </c>
      <c r="K72" s="24">
        <f t="shared" si="13"/>
        <v>99.93973327903898</v>
      </c>
      <c r="L72" s="24">
        <f t="shared" si="21"/>
        <v>197.9</v>
      </c>
      <c r="M72" s="24">
        <f t="shared" si="22"/>
        <v>448.194</v>
      </c>
      <c r="N72" s="24">
        <f t="shared" si="14"/>
        <v>226.47498736735727</v>
      </c>
      <c r="O72" s="24">
        <v>0</v>
      </c>
      <c r="P72" s="24">
        <v>0</v>
      </c>
      <c r="Q72" s="24" t="e">
        <f t="shared" si="15"/>
        <v>#DIV/0!</v>
      </c>
      <c r="R72" s="24">
        <v>1560.7</v>
      </c>
      <c r="S72" s="24">
        <v>1328.022</v>
      </c>
      <c r="T72" s="24">
        <f t="shared" si="16"/>
        <v>85.09143333119754</v>
      </c>
      <c r="U72" s="24">
        <v>197.9</v>
      </c>
      <c r="V72" s="24">
        <v>448.194</v>
      </c>
      <c r="W72" s="24">
        <f t="shared" si="17"/>
        <v>226.47498736735727</v>
      </c>
      <c r="X72" s="24">
        <v>30</v>
      </c>
      <c r="Y72" s="24">
        <v>30</v>
      </c>
      <c r="Z72" s="24">
        <f t="shared" si="18"/>
        <v>100</v>
      </c>
      <c r="AA72" s="24">
        <v>0</v>
      </c>
      <c r="AB72" s="24">
        <v>0</v>
      </c>
      <c r="AC72" s="24" t="e">
        <f t="shared" si="19"/>
        <v>#DIV/0!</v>
      </c>
      <c r="AD72" s="24">
        <v>0</v>
      </c>
      <c r="AE72" s="24">
        <v>0</v>
      </c>
      <c r="AF72" s="24">
        <v>0</v>
      </c>
      <c r="AG72" s="24">
        <v>0</v>
      </c>
      <c r="AH72" s="24">
        <v>17982.8</v>
      </c>
      <c r="AI72" s="24">
        <v>16747.6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f t="shared" si="23"/>
        <v>176</v>
      </c>
      <c r="AQ72" s="24">
        <f t="shared" si="24"/>
        <v>157.2</v>
      </c>
      <c r="AR72" s="24">
        <f t="shared" si="20"/>
        <v>89.31818181818181</v>
      </c>
      <c r="AS72" s="24">
        <v>176</v>
      </c>
      <c r="AT72" s="24">
        <v>157.2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24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0</v>
      </c>
      <c r="BF72" s="24">
        <v>0</v>
      </c>
      <c r="BG72" s="24">
        <v>0</v>
      </c>
      <c r="BH72" s="24">
        <v>0</v>
      </c>
      <c r="BI72" s="24">
        <v>0</v>
      </c>
      <c r="BJ72" s="24">
        <v>0</v>
      </c>
      <c r="BK72" s="24">
        <v>0</v>
      </c>
      <c r="BL72" s="24">
        <v>0</v>
      </c>
      <c r="BM72" s="24">
        <v>0</v>
      </c>
      <c r="BN72" s="24">
        <v>0</v>
      </c>
      <c r="BO72" s="24">
        <v>0</v>
      </c>
      <c r="BP72" s="24">
        <v>0</v>
      </c>
      <c r="BQ72" s="24">
        <v>0</v>
      </c>
      <c r="BR72" s="24">
        <v>0</v>
      </c>
      <c r="BS72" s="24">
        <v>0</v>
      </c>
      <c r="BT72" s="24">
        <v>0</v>
      </c>
      <c r="BU72" s="24">
        <f t="shared" si="25"/>
        <v>19947.399999999998</v>
      </c>
      <c r="BV72" s="24">
        <f t="shared" si="26"/>
        <v>18711.016</v>
      </c>
      <c r="BW72" s="24">
        <v>0</v>
      </c>
      <c r="BX72" s="24">
        <v>0</v>
      </c>
      <c r="BY72" s="24">
        <v>0</v>
      </c>
      <c r="BZ72" s="24">
        <v>0</v>
      </c>
      <c r="CA72" s="24">
        <v>0</v>
      </c>
      <c r="CB72" s="24">
        <v>0</v>
      </c>
      <c r="CC72" s="24">
        <v>0</v>
      </c>
      <c r="CD72" s="24">
        <v>0</v>
      </c>
      <c r="CE72" s="24">
        <v>0</v>
      </c>
      <c r="CF72" s="24">
        <v>0</v>
      </c>
      <c r="CG72" s="24">
        <v>0</v>
      </c>
      <c r="CH72" s="24">
        <v>0</v>
      </c>
      <c r="CI72" s="24">
        <v>0</v>
      </c>
      <c r="CJ72" s="24">
        <f t="shared" si="27"/>
        <v>0</v>
      </c>
      <c r="CK72" s="24">
        <f t="shared" si="28"/>
        <v>0</v>
      </c>
    </row>
    <row r="73" spans="1:89" ht="17.25">
      <c r="A73" s="29">
        <v>64</v>
      </c>
      <c r="B73" s="23">
        <v>3</v>
      </c>
      <c r="C73" s="32" t="s">
        <v>115</v>
      </c>
      <c r="D73" s="24">
        <v>17878.2212</v>
      </c>
      <c r="E73" s="24">
        <v>24896.621</v>
      </c>
      <c r="F73" s="24">
        <f t="shared" si="0"/>
        <v>309857.1</v>
      </c>
      <c r="G73" s="24">
        <f t="shared" si="1"/>
        <v>315123.09719999996</v>
      </c>
      <c r="H73" s="24">
        <f t="shared" si="12"/>
        <v>101.69949218526861</v>
      </c>
      <c r="I73" s="24">
        <f t="shared" si="2"/>
        <v>66885.1</v>
      </c>
      <c r="J73" s="24">
        <f t="shared" si="3"/>
        <v>72151.0972</v>
      </c>
      <c r="K73" s="24">
        <f t="shared" si="13"/>
        <v>107.87319926261603</v>
      </c>
      <c r="L73" s="24">
        <f t="shared" si="21"/>
        <v>31643.6</v>
      </c>
      <c r="M73" s="24">
        <f t="shared" si="22"/>
        <v>36647.5702</v>
      </c>
      <c r="N73" s="24">
        <f t="shared" si="14"/>
        <v>115.81353006611133</v>
      </c>
      <c r="O73" s="24">
        <v>5430</v>
      </c>
      <c r="P73" s="24">
        <v>6060.7752</v>
      </c>
      <c r="Q73" s="24">
        <f t="shared" si="15"/>
        <v>111.6164861878453</v>
      </c>
      <c r="R73" s="24">
        <v>8360</v>
      </c>
      <c r="S73" s="24">
        <v>7973.464</v>
      </c>
      <c r="T73" s="24">
        <f t="shared" si="16"/>
        <v>95.37636363636364</v>
      </c>
      <c r="U73" s="24">
        <v>26213.6</v>
      </c>
      <c r="V73" s="24">
        <v>30586.795</v>
      </c>
      <c r="W73" s="24">
        <f t="shared" si="17"/>
        <v>116.68292413098544</v>
      </c>
      <c r="X73" s="24">
        <v>5720.5</v>
      </c>
      <c r="Y73" s="24">
        <v>4069.023</v>
      </c>
      <c r="Z73" s="24">
        <f t="shared" si="18"/>
        <v>71.13054802901844</v>
      </c>
      <c r="AA73" s="24">
        <v>8000</v>
      </c>
      <c r="AB73" s="24">
        <v>7860</v>
      </c>
      <c r="AC73" s="24">
        <f t="shared" si="19"/>
        <v>98.25</v>
      </c>
      <c r="AD73" s="24">
        <v>0</v>
      </c>
      <c r="AE73" s="24">
        <v>482</v>
      </c>
      <c r="AF73" s="24">
        <v>0</v>
      </c>
      <c r="AG73" s="24">
        <v>0</v>
      </c>
      <c r="AH73" s="24">
        <v>231139.1</v>
      </c>
      <c r="AI73" s="24">
        <v>231139.1</v>
      </c>
      <c r="AJ73" s="24">
        <v>4267.8</v>
      </c>
      <c r="AK73" s="24">
        <v>4267.8</v>
      </c>
      <c r="AL73" s="24">
        <v>0</v>
      </c>
      <c r="AM73" s="24">
        <v>0</v>
      </c>
      <c r="AN73" s="24">
        <v>0</v>
      </c>
      <c r="AO73" s="24">
        <v>0</v>
      </c>
      <c r="AP73" s="24">
        <f t="shared" si="23"/>
        <v>10965</v>
      </c>
      <c r="AQ73" s="24">
        <f t="shared" si="24"/>
        <v>11031.817</v>
      </c>
      <c r="AR73" s="24">
        <f t="shared" si="20"/>
        <v>100.60936616507068</v>
      </c>
      <c r="AS73" s="24">
        <v>4715</v>
      </c>
      <c r="AT73" s="24">
        <v>5233.777</v>
      </c>
      <c r="AU73" s="24">
        <v>0</v>
      </c>
      <c r="AV73" s="24">
        <v>0</v>
      </c>
      <c r="AW73" s="24">
        <v>0</v>
      </c>
      <c r="AX73" s="24">
        <v>0</v>
      </c>
      <c r="AY73" s="24">
        <v>6250</v>
      </c>
      <c r="AZ73" s="24">
        <v>5798.04</v>
      </c>
      <c r="BA73" s="24">
        <v>0</v>
      </c>
      <c r="BB73" s="24">
        <v>0</v>
      </c>
      <c r="BC73" s="24">
        <v>7565.1</v>
      </c>
      <c r="BD73" s="24">
        <v>7565.1</v>
      </c>
      <c r="BE73" s="24">
        <v>696</v>
      </c>
      <c r="BF73" s="24">
        <v>819.5</v>
      </c>
      <c r="BG73" s="24">
        <v>600</v>
      </c>
      <c r="BH73" s="24">
        <v>497</v>
      </c>
      <c r="BI73" s="24">
        <v>0</v>
      </c>
      <c r="BJ73" s="24">
        <v>0</v>
      </c>
      <c r="BK73" s="24">
        <v>0</v>
      </c>
      <c r="BL73" s="24">
        <v>300</v>
      </c>
      <c r="BM73" s="24">
        <v>2227.589</v>
      </c>
      <c r="BN73" s="24">
        <v>600</v>
      </c>
      <c r="BO73" s="24">
        <v>543.134</v>
      </c>
      <c r="BP73" s="24">
        <v>0</v>
      </c>
      <c r="BQ73" s="24">
        <v>0</v>
      </c>
      <c r="BR73" s="24">
        <v>0</v>
      </c>
      <c r="BS73" s="24">
        <v>0</v>
      </c>
      <c r="BT73" s="24">
        <v>0</v>
      </c>
      <c r="BU73" s="24">
        <f t="shared" si="25"/>
        <v>309857.1</v>
      </c>
      <c r="BV73" s="24">
        <f t="shared" si="26"/>
        <v>315123.09719999996</v>
      </c>
      <c r="BW73" s="24">
        <v>0</v>
      </c>
      <c r="BX73" s="24">
        <v>0</v>
      </c>
      <c r="BY73" s="24">
        <v>0</v>
      </c>
      <c r="BZ73" s="24">
        <v>0</v>
      </c>
      <c r="CA73" s="24">
        <v>0</v>
      </c>
      <c r="CB73" s="24">
        <v>0</v>
      </c>
      <c r="CC73" s="24">
        <v>0</v>
      </c>
      <c r="CD73" s="24">
        <v>0</v>
      </c>
      <c r="CE73" s="24">
        <v>0</v>
      </c>
      <c r="CF73" s="24">
        <v>0</v>
      </c>
      <c r="CG73" s="24">
        <v>0</v>
      </c>
      <c r="CH73" s="24">
        <v>0</v>
      </c>
      <c r="CI73" s="24">
        <v>0</v>
      </c>
      <c r="CJ73" s="24">
        <f t="shared" si="27"/>
        <v>0</v>
      </c>
      <c r="CK73" s="24">
        <f t="shared" si="28"/>
        <v>0</v>
      </c>
    </row>
    <row r="74" spans="1:89" ht="17.25">
      <c r="A74" s="29">
        <v>65</v>
      </c>
      <c r="B74" s="23">
        <v>44</v>
      </c>
      <c r="C74" s="31" t="s">
        <v>116</v>
      </c>
      <c r="D74" s="24">
        <v>34970.601</v>
      </c>
      <c r="E74" s="24">
        <v>23757.248</v>
      </c>
      <c r="F74" s="24">
        <f aca="true" t="shared" si="29" ref="F74:G101">BU74+CJ74-CG74</f>
        <v>55970.1</v>
      </c>
      <c r="G74" s="24">
        <f t="shared" si="29"/>
        <v>57172.061</v>
      </c>
      <c r="H74" s="24">
        <f t="shared" si="12"/>
        <v>102.14750554313821</v>
      </c>
      <c r="I74" s="24">
        <f aca="true" t="shared" si="30" ref="I74:J101">O74+R74+U74+X74+AA74+AD74+AN74+AS74+AU74+AW74+AY74+BA74+BE74+BG74+BL74+BN74+BR74</f>
        <v>14048.6</v>
      </c>
      <c r="J74" s="24">
        <f t="shared" si="30"/>
        <v>15250.561</v>
      </c>
      <c r="K74" s="24">
        <f t="shared" si="13"/>
        <v>108.5557350910411</v>
      </c>
      <c r="L74" s="24">
        <f aca="true" t="shared" si="31" ref="L74:L100">O74+U74</f>
        <v>9340</v>
      </c>
      <c r="M74" s="24">
        <f aca="true" t="shared" si="32" ref="M74:M100">P74+V74</f>
        <v>10523.399000000001</v>
      </c>
      <c r="N74" s="24">
        <f t="shared" si="14"/>
        <v>112.67022483940043</v>
      </c>
      <c r="O74" s="24">
        <v>0</v>
      </c>
      <c r="P74" s="24">
        <v>111.895</v>
      </c>
      <c r="Q74" s="24" t="e">
        <f t="shared" si="15"/>
        <v>#DIV/0!</v>
      </c>
      <c r="R74" s="24">
        <v>3193.6</v>
      </c>
      <c r="S74" s="24">
        <v>3209.745</v>
      </c>
      <c r="T74" s="24">
        <f t="shared" si="16"/>
        <v>100.50554233466933</v>
      </c>
      <c r="U74" s="24">
        <v>9340</v>
      </c>
      <c r="V74" s="24">
        <v>10411.504</v>
      </c>
      <c r="W74" s="24">
        <f t="shared" si="17"/>
        <v>111.47220556745184</v>
      </c>
      <c r="X74" s="24">
        <v>180</v>
      </c>
      <c r="Y74" s="24">
        <v>164</v>
      </c>
      <c r="Z74" s="24">
        <f t="shared" si="18"/>
        <v>91.11111111111111</v>
      </c>
      <c r="AA74" s="24">
        <v>0</v>
      </c>
      <c r="AB74" s="24">
        <v>0</v>
      </c>
      <c r="AC74" s="24" t="e">
        <f t="shared" si="19"/>
        <v>#DIV/0!</v>
      </c>
      <c r="AD74" s="24">
        <v>0</v>
      </c>
      <c r="AE74" s="24">
        <v>0</v>
      </c>
      <c r="AF74" s="24">
        <v>0</v>
      </c>
      <c r="AG74" s="24">
        <v>0</v>
      </c>
      <c r="AH74" s="24">
        <v>41921.5</v>
      </c>
      <c r="AI74" s="24">
        <v>41921.5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f aca="true" t="shared" si="33" ref="AP74:AP100">AS74+AU74+AW74+AY74</f>
        <v>1335</v>
      </c>
      <c r="AQ74" s="24">
        <f aca="true" t="shared" si="34" ref="AQ74:AQ100">AT74+AV74+AX74+AZ74</f>
        <v>1353.417</v>
      </c>
      <c r="AR74" s="24">
        <f t="shared" si="20"/>
        <v>101.37955056179774</v>
      </c>
      <c r="AS74" s="24">
        <v>620</v>
      </c>
      <c r="AT74" s="24">
        <v>638.417</v>
      </c>
      <c r="AU74" s="24">
        <v>455</v>
      </c>
      <c r="AV74" s="24">
        <v>455</v>
      </c>
      <c r="AW74" s="24">
        <v>0</v>
      </c>
      <c r="AX74" s="24">
        <v>0</v>
      </c>
      <c r="AY74" s="24">
        <v>260</v>
      </c>
      <c r="AZ74" s="24">
        <v>260</v>
      </c>
      <c r="BA74" s="24">
        <v>0</v>
      </c>
      <c r="BB74" s="24">
        <v>0</v>
      </c>
      <c r="BC74" s="24">
        <v>0</v>
      </c>
      <c r="BD74" s="24">
        <v>0</v>
      </c>
      <c r="BE74" s="24">
        <v>0</v>
      </c>
      <c r="BF74" s="24">
        <v>0</v>
      </c>
      <c r="BG74" s="24">
        <v>0</v>
      </c>
      <c r="BH74" s="24">
        <v>0</v>
      </c>
      <c r="BI74" s="24">
        <v>0</v>
      </c>
      <c r="BJ74" s="24">
        <v>0</v>
      </c>
      <c r="BK74" s="24">
        <v>0</v>
      </c>
      <c r="BL74" s="24">
        <v>0</v>
      </c>
      <c r="BM74" s="24">
        <v>0</v>
      </c>
      <c r="BN74" s="24">
        <v>0</v>
      </c>
      <c r="BO74" s="24">
        <v>0</v>
      </c>
      <c r="BP74" s="24">
        <v>0</v>
      </c>
      <c r="BQ74" s="24">
        <v>0</v>
      </c>
      <c r="BR74" s="24">
        <v>0</v>
      </c>
      <c r="BS74" s="24">
        <v>0</v>
      </c>
      <c r="BT74" s="24">
        <v>0</v>
      </c>
      <c r="BU74" s="24">
        <f aca="true" t="shared" si="35" ref="BU74:BU100">O74+R74+U74+X74+AA74+AD74+AF74+AH74+AJ74+AL74+AN74+AS74+AU74+AW74+AY74+BA74+BC74+BE74+BG74+BL74+BN74+BP74+BR74</f>
        <v>55970.1</v>
      </c>
      <c r="BV74" s="24">
        <f aca="true" t="shared" si="36" ref="BV74:BV100">P74+S74+V74+Y74+AB74+AE74+AG74+AI74+AK74+AM74+AO74+AT74+AV74+AX74+AZ74+BB74+BD74+BF74+BH74+BM74+BO74+BQ74+BS74+BT74</f>
        <v>57172.061</v>
      </c>
      <c r="BW74" s="24">
        <v>0</v>
      </c>
      <c r="BX74" s="24">
        <v>0</v>
      </c>
      <c r="BY74" s="24">
        <v>0</v>
      </c>
      <c r="BZ74" s="24">
        <v>0</v>
      </c>
      <c r="CA74" s="24">
        <v>0</v>
      </c>
      <c r="CB74" s="24">
        <v>0</v>
      </c>
      <c r="CC74" s="24">
        <v>0</v>
      </c>
      <c r="CD74" s="24">
        <v>0</v>
      </c>
      <c r="CE74" s="24">
        <v>0</v>
      </c>
      <c r="CF74" s="24">
        <v>0</v>
      </c>
      <c r="CG74" s="24">
        <v>1600</v>
      </c>
      <c r="CH74" s="24">
        <v>0</v>
      </c>
      <c r="CI74" s="24">
        <v>0</v>
      </c>
      <c r="CJ74" s="24">
        <f aca="true" t="shared" si="37" ref="CJ74:CJ100">BW74+BY74+CA74+CC74+CE74+CG74</f>
        <v>1600</v>
      </c>
      <c r="CK74" s="24">
        <f aca="true" t="shared" si="38" ref="CK74:CK100">BX74+BZ74+CB74+CD74+CF74+CH74+CI74</f>
        <v>0</v>
      </c>
    </row>
    <row r="75" spans="1:89" ht="17.25">
      <c r="A75" s="29">
        <v>66</v>
      </c>
      <c r="B75" s="23">
        <v>61</v>
      </c>
      <c r="C75" s="31" t="s">
        <v>117</v>
      </c>
      <c r="D75" s="24">
        <v>3383.1368</v>
      </c>
      <c r="E75" s="24">
        <v>1496.164</v>
      </c>
      <c r="F75" s="24">
        <f t="shared" si="29"/>
        <v>25911.100000000002</v>
      </c>
      <c r="G75" s="24">
        <f t="shared" si="29"/>
        <v>26053.779000000002</v>
      </c>
      <c r="H75" s="24">
        <f aca="true" t="shared" si="39" ref="H75:H101">G75/F75*100</f>
        <v>100.55064817780797</v>
      </c>
      <c r="I75" s="24">
        <f t="shared" si="30"/>
        <v>5405.7</v>
      </c>
      <c r="J75" s="24">
        <f t="shared" si="30"/>
        <v>5548.379</v>
      </c>
      <c r="K75" s="24">
        <f aca="true" t="shared" si="40" ref="K75:K101">J75/I75*100</f>
        <v>102.63941765173799</v>
      </c>
      <c r="L75" s="24">
        <f t="shared" si="31"/>
        <v>955.4</v>
      </c>
      <c r="M75" s="24">
        <f t="shared" si="32"/>
        <v>1537.941</v>
      </c>
      <c r="N75" s="24">
        <f aca="true" t="shared" si="41" ref="N75:N101">M75/L75*100</f>
        <v>160.97351894494454</v>
      </c>
      <c r="O75" s="24">
        <v>17.1</v>
      </c>
      <c r="P75" s="24">
        <v>0.152</v>
      </c>
      <c r="Q75" s="24">
        <f aca="true" t="shared" si="42" ref="Q75:Q101">P75/O75*100</f>
        <v>0.8888888888888887</v>
      </c>
      <c r="R75" s="24">
        <v>2605.6</v>
      </c>
      <c r="S75" s="24">
        <v>1905.752</v>
      </c>
      <c r="T75" s="24">
        <f aca="true" t="shared" si="43" ref="T75:T101">S75/R75*100</f>
        <v>73.14062020264048</v>
      </c>
      <c r="U75" s="24">
        <v>938.3</v>
      </c>
      <c r="V75" s="24">
        <v>1537.789</v>
      </c>
      <c r="W75" s="24">
        <f aca="true" t="shared" si="44" ref="W75:W101">V75/U75*100</f>
        <v>163.89097303634233</v>
      </c>
      <c r="X75" s="24">
        <v>220</v>
      </c>
      <c r="Y75" s="24">
        <v>82</v>
      </c>
      <c r="Z75" s="24">
        <f aca="true" t="shared" si="45" ref="Z75:Z101">Y75/X75*100</f>
        <v>37.27272727272727</v>
      </c>
      <c r="AA75" s="24">
        <v>0</v>
      </c>
      <c r="AB75" s="24">
        <v>0</v>
      </c>
      <c r="AC75" s="24" t="e">
        <f aca="true" t="shared" si="46" ref="AC75:AC101">AB75/AA75*100</f>
        <v>#DIV/0!</v>
      </c>
      <c r="AD75" s="24">
        <v>0</v>
      </c>
      <c r="AE75" s="24">
        <v>0</v>
      </c>
      <c r="AF75" s="24">
        <v>0</v>
      </c>
      <c r="AG75" s="24">
        <v>0</v>
      </c>
      <c r="AH75" s="24">
        <v>20265.4</v>
      </c>
      <c r="AI75" s="24">
        <v>20265.4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f t="shared" si="33"/>
        <v>1624.7</v>
      </c>
      <c r="AQ75" s="24">
        <f t="shared" si="34"/>
        <v>2022.686</v>
      </c>
      <c r="AR75" s="24">
        <f aca="true" t="shared" si="47" ref="AR75:AR101">AQ75/AP75*100</f>
        <v>124.4959684864898</v>
      </c>
      <c r="AS75" s="24">
        <v>1624.7</v>
      </c>
      <c r="AT75" s="24">
        <v>2022.686</v>
      </c>
      <c r="AU75" s="24">
        <v>0</v>
      </c>
      <c r="AV75" s="24">
        <v>0</v>
      </c>
      <c r="AW75" s="24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24">
        <v>0</v>
      </c>
      <c r="BG75" s="24">
        <v>0</v>
      </c>
      <c r="BH75" s="24">
        <v>0</v>
      </c>
      <c r="BI75" s="24">
        <v>0</v>
      </c>
      <c r="BJ75" s="24">
        <v>0</v>
      </c>
      <c r="BK75" s="24">
        <v>0</v>
      </c>
      <c r="BL75" s="24">
        <v>0</v>
      </c>
      <c r="BM75" s="24">
        <v>0</v>
      </c>
      <c r="BN75" s="24">
        <v>0</v>
      </c>
      <c r="BO75" s="24">
        <v>0</v>
      </c>
      <c r="BP75" s="24">
        <v>0</v>
      </c>
      <c r="BQ75" s="24">
        <v>0</v>
      </c>
      <c r="BR75" s="24">
        <v>0</v>
      </c>
      <c r="BS75" s="24">
        <v>0</v>
      </c>
      <c r="BT75" s="24">
        <v>0</v>
      </c>
      <c r="BU75" s="24">
        <f t="shared" si="35"/>
        <v>25671.100000000002</v>
      </c>
      <c r="BV75" s="24">
        <f t="shared" si="36"/>
        <v>25813.779000000002</v>
      </c>
      <c r="BW75" s="24">
        <v>0</v>
      </c>
      <c r="BX75" s="24">
        <v>0</v>
      </c>
      <c r="BY75" s="24">
        <v>240</v>
      </c>
      <c r="BZ75" s="24">
        <v>240</v>
      </c>
      <c r="CA75" s="24">
        <v>0</v>
      </c>
      <c r="CB75" s="24">
        <v>0</v>
      </c>
      <c r="CC75" s="24">
        <v>0</v>
      </c>
      <c r="CD75" s="24">
        <v>0</v>
      </c>
      <c r="CE75" s="24">
        <v>0</v>
      </c>
      <c r="CF75" s="24">
        <v>0</v>
      </c>
      <c r="CG75" s="24">
        <v>2350</v>
      </c>
      <c r="CH75" s="24">
        <v>1761</v>
      </c>
      <c r="CI75" s="24">
        <v>0</v>
      </c>
      <c r="CJ75" s="24">
        <f t="shared" si="37"/>
        <v>2590</v>
      </c>
      <c r="CK75" s="24">
        <f t="shared" si="38"/>
        <v>2001</v>
      </c>
    </row>
    <row r="76" spans="1:89" ht="17.25">
      <c r="A76" s="29">
        <v>67</v>
      </c>
      <c r="B76" s="23">
        <v>16</v>
      </c>
      <c r="C76" s="31" t="s">
        <v>118</v>
      </c>
      <c r="D76" s="24">
        <v>4928.2275</v>
      </c>
      <c r="E76" s="24">
        <v>9309.3259</v>
      </c>
      <c r="F76" s="24">
        <f t="shared" si="29"/>
        <v>62675.899999999994</v>
      </c>
      <c r="G76" s="24">
        <f t="shared" si="29"/>
        <v>62734.590000000004</v>
      </c>
      <c r="H76" s="24">
        <f t="shared" si="39"/>
        <v>100.09364045829419</v>
      </c>
      <c r="I76" s="24">
        <f t="shared" si="30"/>
        <v>11554</v>
      </c>
      <c r="J76" s="24">
        <f t="shared" si="30"/>
        <v>11612.69</v>
      </c>
      <c r="K76" s="24">
        <f t="shared" si="40"/>
        <v>100.5079626103514</v>
      </c>
      <c r="L76" s="24">
        <f t="shared" si="31"/>
        <v>2191</v>
      </c>
      <c r="M76" s="24">
        <f t="shared" si="32"/>
        <v>5190.045</v>
      </c>
      <c r="N76" s="24">
        <f t="shared" si="41"/>
        <v>236.88019169329073</v>
      </c>
      <c r="O76" s="24">
        <v>0</v>
      </c>
      <c r="P76" s="24">
        <v>0.192</v>
      </c>
      <c r="Q76" s="24" t="e">
        <f t="shared" si="42"/>
        <v>#DIV/0!</v>
      </c>
      <c r="R76" s="24">
        <v>6368.3</v>
      </c>
      <c r="S76" s="24">
        <v>3786.22</v>
      </c>
      <c r="T76" s="24">
        <f t="shared" si="43"/>
        <v>59.45417144292825</v>
      </c>
      <c r="U76" s="24">
        <v>2191</v>
      </c>
      <c r="V76" s="24">
        <v>5189.853</v>
      </c>
      <c r="W76" s="24">
        <f t="shared" si="44"/>
        <v>236.87142857142857</v>
      </c>
      <c r="X76" s="24">
        <v>250</v>
      </c>
      <c r="Y76" s="24">
        <v>449.7</v>
      </c>
      <c r="Z76" s="24">
        <f t="shared" si="45"/>
        <v>179.88</v>
      </c>
      <c r="AA76" s="24">
        <v>0</v>
      </c>
      <c r="AB76" s="24">
        <v>0</v>
      </c>
      <c r="AC76" s="24" t="e">
        <f t="shared" si="46"/>
        <v>#DIV/0!</v>
      </c>
      <c r="AD76" s="24">
        <v>0</v>
      </c>
      <c r="AE76" s="24">
        <v>0</v>
      </c>
      <c r="AF76" s="24">
        <v>0</v>
      </c>
      <c r="AG76" s="24">
        <v>0</v>
      </c>
      <c r="AH76" s="24">
        <v>51121.9</v>
      </c>
      <c r="AI76" s="24">
        <v>51121.9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f t="shared" si="33"/>
        <v>2044.7</v>
      </c>
      <c r="AQ76" s="24">
        <f t="shared" si="34"/>
        <v>1362.725</v>
      </c>
      <c r="AR76" s="24">
        <f t="shared" si="47"/>
        <v>66.64669633687093</v>
      </c>
      <c r="AS76" s="24">
        <v>2044.7</v>
      </c>
      <c r="AT76" s="24">
        <v>1362.725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700</v>
      </c>
      <c r="BF76" s="24">
        <v>824</v>
      </c>
      <c r="BG76" s="24">
        <v>0</v>
      </c>
      <c r="BH76" s="24">
        <v>0</v>
      </c>
      <c r="BI76" s="24">
        <v>0</v>
      </c>
      <c r="BJ76" s="24">
        <v>0</v>
      </c>
      <c r="BK76" s="24">
        <v>0</v>
      </c>
      <c r="BL76" s="24">
        <v>0</v>
      </c>
      <c r="BM76" s="24">
        <v>0</v>
      </c>
      <c r="BN76" s="24">
        <v>0</v>
      </c>
      <c r="BO76" s="24">
        <v>0</v>
      </c>
      <c r="BP76" s="24">
        <v>0</v>
      </c>
      <c r="BQ76" s="24">
        <v>0</v>
      </c>
      <c r="BR76" s="24">
        <v>0</v>
      </c>
      <c r="BS76" s="24">
        <v>0</v>
      </c>
      <c r="BT76" s="24">
        <v>0</v>
      </c>
      <c r="BU76" s="24">
        <f t="shared" si="35"/>
        <v>62675.899999999994</v>
      </c>
      <c r="BV76" s="24">
        <f t="shared" si="36"/>
        <v>62734.590000000004</v>
      </c>
      <c r="BW76" s="24">
        <v>0</v>
      </c>
      <c r="BX76" s="24">
        <v>0</v>
      </c>
      <c r="BY76" s="24">
        <v>0</v>
      </c>
      <c r="BZ76" s="24">
        <v>0</v>
      </c>
      <c r="CA76" s="24">
        <v>0</v>
      </c>
      <c r="CB76" s="24">
        <v>0</v>
      </c>
      <c r="CC76" s="24">
        <v>0</v>
      </c>
      <c r="CD76" s="24">
        <v>0</v>
      </c>
      <c r="CE76" s="24">
        <v>0</v>
      </c>
      <c r="CF76" s="24">
        <v>0</v>
      </c>
      <c r="CG76" s="24">
        <v>4400</v>
      </c>
      <c r="CH76" s="24">
        <v>0</v>
      </c>
      <c r="CI76" s="24">
        <v>0</v>
      </c>
      <c r="CJ76" s="24">
        <f t="shared" si="37"/>
        <v>4400</v>
      </c>
      <c r="CK76" s="24">
        <f t="shared" si="38"/>
        <v>0</v>
      </c>
    </row>
    <row r="77" spans="1:89" ht="17.25">
      <c r="A77" s="29">
        <v>68</v>
      </c>
      <c r="B77" s="23">
        <v>33</v>
      </c>
      <c r="C77" s="31" t="s">
        <v>119</v>
      </c>
      <c r="D77" s="24">
        <v>0.0002</v>
      </c>
      <c r="E77" s="24">
        <v>11550.7034</v>
      </c>
      <c r="F77" s="24">
        <f t="shared" si="29"/>
        <v>130767.29999999999</v>
      </c>
      <c r="G77" s="24">
        <f t="shared" si="29"/>
        <v>131264.8778</v>
      </c>
      <c r="H77" s="24">
        <f t="shared" si="39"/>
        <v>100.38050628865167</v>
      </c>
      <c r="I77" s="24">
        <f t="shared" si="30"/>
        <v>10601.2</v>
      </c>
      <c r="J77" s="24">
        <f t="shared" si="30"/>
        <v>11098.7778</v>
      </c>
      <c r="K77" s="24">
        <f t="shared" si="40"/>
        <v>104.6935988378674</v>
      </c>
      <c r="L77" s="24">
        <f t="shared" si="31"/>
        <v>3101.6</v>
      </c>
      <c r="M77" s="24">
        <f t="shared" si="32"/>
        <v>3181.736</v>
      </c>
      <c r="N77" s="24">
        <f t="shared" si="41"/>
        <v>102.5836987361362</v>
      </c>
      <c r="O77" s="24">
        <v>1.6</v>
      </c>
      <c r="P77" s="24">
        <v>1.136</v>
      </c>
      <c r="Q77" s="24">
        <f t="shared" si="42"/>
        <v>70.99999999999999</v>
      </c>
      <c r="R77" s="24">
        <v>6969.6</v>
      </c>
      <c r="S77" s="24">
        <v>7441.3129</v>
      </c>
      <c r="T77" s="24">
        <f t="shared" si="43"/>
        <v>106.76814881772268</v>
      </c>
      <c r="U77" s="24">
        <v>3100</v>
      </c>
      <c r="V77" s="24">
        <v>3180.6</v>
      </c>
      <c r="W77" s="24">
        <f t="shared" si="44"/>
        <v>102.60000000000001</v>
      </c>
      <c r="X77" s="24">
        <v>200</v>
      </c>
      <c r="Y77" s="24">
        <v>0</v>
      </c>
      <c r="Z77" s="24">
        <f t="shared" si="45"/>
        <v>0</v>
      </c>
      <c r="AA77" s="24">
        <v>0</v>
      </c>
      <c r="AB77" s="24">
        <v>0</v>
      </c>
      <c r="AC77" s="24" t="e">
        <f t="shared" si="46"/>
        <v>#DIV/0!</v>
      </c>
      <c r="AD77" s="24">
        <v>0</v>
      </c>
      <c r="AE77" s="24">
        <v>0</v>
      </c>
      <c r="AF77" s="24">
        <v>0</v>
      </c>
      <c r="AG77" s="24">
        <v>0</v>
      </c>
      <c r="AH77" s="24">
        <v>120166.1</v>
      </c>
      <c r="AI77" s="24">
        <v>120166.1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f t="shared" si="33"/>
        <v>330</v>
      </c>
      <c r="AQ77" s="24">
        <f t="shared" si="34"/>
        <v>336.648</v>
      </c>
      <c r="AR77" s="24">
        <f t="shared" si="47"/>
        <v>102.01454545454547</v>
      </c>
      <c r="AS77" s="24">
        <v>330</v>
      </c>
      <c r="AT77" s="24">
        <v>336.648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24">
        <v>139.0809</v>
      </c>
      <c r="BN77" s="24">
        <v>0</v>
      </c>
      <c r="BO77" s="24">
        <v>0</v>
      </c>
      <c r="BP77" s="24">
        <v>0</v>
      </c>
      <c r="BQ77" s="24">
        <v>0</v>
      </c>
      <c r="BR77" s="24">
        <v>0</v>
      </c>
      <c r="BS77" s="24">
        <v>0</v>
      </c>
      <c r="BT77" s="24">
        <v>0</v>
      </c>
      <c r="BU77" s="24">
        <f t="shared" si="35"/>
        <v>130767.3</v>
      </c>
      <c r="BV77" s="24">
        <f t="shared" si="36"/>
        <v>131264.8778</v>
      </c>
      <c r="BW77" s="24">
        <v>0</v>
      </c>
      <c r="BX77" s="24">
        <v>0</v>
      </c>
      <c r="BY77" s="24">
        <v>0</v>
      </c>
      <c r="BZ77" s="24">
        <v>0</v>
      </c>
      <c r="CA77" s="24">
        <v>0</v>
      </c>
      <c r="CB77" s="24">
        <v>0</v>
      </c>
      <c r="CC77" s="24">
        <v>0</v>
      </c>
      <c r="CD77" s="24">
        <v>0</v>
      </c>
      <c r="CE77" s="24">
        <v>0</v>
      </c>
      <c r="CF77" s="24">
        <v>0</v>
      </c>
      <c r="CG77" s="24">
        <v>25478</v>
      </c>
      <c r="CH77" s="24">
        <v>25478</v>
      </c>
      <c r="CI77" s="24">
        <v>0</v>
      </c>
      <c r="CJ77" s="24">
        <f t="shared" si="37"/>
        <v>25478</v>
      </c>
      <c r="CK77" s="24">
        <f t="shared" si="38"/>
        <v>25478</v>
      </c>
    </row>
    <row r="78" spans="1:89" ht="17.25">
      <c r="A78" s="29">
        <v>69</v>
      </c>
      <c r="B78" s="23">
        <v>86</v>
      </c>
      <c r="C78" s="31" t="s">
        <v>120</v>
      </c>
      <c r="D78" s="24">
        <v>3335.4234</v>
      </c>
      <c r="E78" s="24">
        <v>15257.902</v>
      </c>
      <c r="F78" s="24">
        <f t="shared" si="29"/>
        <v>100000</v>
      </c>
      <c r="G78" s="24">
        <f t="shared" si="29"/>
        <v>102095.529</v>
      </c>
      <c r="H78" s="24">
        <f t="shared" si="39"/>
        <v>102.09552899999998</v>
      </c>
      <c r="I78" s="24">
        <f t="shared" si="30"/>
        <v>17119.3</v>
      </c>
      <c r="J78" s="24">
        <f t="shared" si="30"/>
        <v>19298.328999999998</v>
      </c>
      <c r="K78" s="24">
        <f t="shared" si="40"/>
        <v>112.72849357158294</v>
      </c>
      <c r="L78" s="24">
        <f t="shared" si="31"/>
        <v>7300</v>
      </c>
      <c r="M78" s="24">
        <f t="shared" si="32"/>
        <v>10118.917</v>
      </c>
      <c r="N78" s="24">
        <f t="shared" si="41"/>
        <v>138.615301369863</v>
      </c>
      <c r="O78" s="24">
        <v>20</v>
      </c>
      <c r="P78" s="24">
        <v>24.634</v>
      </c>
      <c r="Q78" s="24">
        <f t="shared" si="42"/>
        <v>123.17</v>
      </c>
      <c r="R78" s="24">
        <v>5206</v>
      </c>
      <c r="S78" s="24">
        <v>5264.522</v>
      </c>
      <c r="T78" s="24">
        <f t="shared" si="43"/>
        <v>101.12412600845178</v>
      </c>
      <c r="U78" s="24">
        <v>7280</v>
      </c>
      <c r="V78" s="24">
        <v>10094.283</v>
      </c>
      <c r="W78" s="24">
        <f t="shared" si="44"/>
        <v>138.65773351648352</v>
      </c>
      <c r="X78" s="24">
        <v>513.3</v>
      </c>
      <c r="Y78" s="24">
        <v>1040.429</v>
      </c>
      <c r="Z78" s="24">
        <f t="shared" si="45"/>
        <v>202.69413598285607</v>
      </c>
      <c r="AA78" s="24">
        <v>0</v>
      </c>
      <c r="AB78" s="24">
        <v>0</v>
      </c>
      <c r="AC78" s="24" t="e">
        <f t="shared" si="46"/>
        <v>#DIV/0!</v>
      </c>
      <c r="AD78" s="24">
        <v>0</v>
      </c>
      <c r="AE78" s="24">
        <v>0</v>
      </c>
      <c r="AF78" s="24">
        <v>0</v>
      </c>
      <c r="AG78" s="24">
        <v>0</v>
      </c>
      <c r="AH78" s="24">
        <v>82880.7</v>
      </c>
      <c r="AI78" s="24">
        <v>82797.2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f t="shared" si="33"/>
        <v>4100</v>
      </c>
      <c r="AQ78" s="24">
        <f t="shared" si="34"/>
        <v>2874.461</v>
      </c>
      <c r="AR78" s="24">
        <f t="shared" si="47"/>
        <v>70.10880487804879</v>
      </c>
      <c r="AS78" s="24">
        <v>4100</v>
      </c>
      <c r="AT78" s="24">
        <v>2874.461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4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  <c r="BP78" s="24">
        <v>0</v>
      </c>
      <c r="BQ78" s="24">
        <v>0</v>
      </c>
      <c r="BR78" s="24">
        <v>0</v>
      </c>
      <c r="BS78" s="24">
        <v>0</v>
      </c>
      <c r="BT78" s="24">
        <v>0</v>
      </c>
      <c r="BU78" s="24">
        <f t="shared" si="35"/>
        <v>100000</v>
      </c>
      <c r="BV78" s="24">
        <f t="shared" si="36"/>
        <v>102095.529</v>
      </c>
      <c r="BW78" s="24">
        <v>0</v>
      </c>
      <c r="BX78" s="24">
        <v>0</v>
      </c>
      <c r="BY78" s="24">
        <v>0</v>
      </c>
      <c r="BZ78" s="24">
        <v>0</v>
      </c>
      <c r="CA78" s="24">
        <v>0</v>
      </c>
      <c r="CB78" s="24">
        <v>0</v>
      </c>
      <c r="CC78" s="24">
        <v>0</v>
      </c>
      <c r="CD78" s="24">
        <v>0</v>
      </c>
      <c r="CE78" s="24">
        <v>0</v>
      </c>
      <c r="CF78" s="24">
        <v>0</v>
      </c>
      <c r="CG78" s="24">
        <v>20000</v>
      </c>
      <c r="CH78" s="24">
        <v>11778.106</v>
      </c>
      <c r="CI78" s="24">
        <v>0</v>
      </c>
      <c r="CJ78" s="24">
        <f t="shared" si="37"/>
        <v>20000</v>
      </c>
      <c r="CK78" s="24">
        <f t="shared" si="38"/>
        <v>11778.106</v>
      </c>
    </row>
    <row r="79" spans="1:89" ht="17.25">
      <c r="A79" s="29">
        <v>70</v>
      </c>
      <c r="B79" s="23">
        <v>13</v>
      </c>
      <c r="C79" s="31" t="s">
        <v>121</v>
      </c>
      <c r="D79" s="24">
        <v>300.7492</v>
      </c>
      <c r="E79" s="24">
        <v>6024.249</v>
      </c>
      <c r="F79" s="24">
        <f t="shared" si="29"/>
        <v>85728.4</v>
      </c>
      <c r="G79" s="24">
        <f t="shared" si="29"/>
        <v>88591.68599999999</v>
      </c>
      <c r="H79" s="24">
        <f t="shared" si="39"/>
        <v>103.33995035484156</v>
      </c>
      <c r="I79" s="24">
        <f t="shared" si="30"/>
        <v>11385</v>
      </c>
      <c r="J79" s="24">
        <f t="shared" si="30"/>
        <v>13835.685999999998</v>
      </c>
      <c r="K79" s="24">
        <f t="shared" si="40"/>
        <v>121.5255687307861</v>
      </c>
      <c r="L79" s="24">
        <f t="shared" si="31"/>
        <v>5060</v>
      </c>
      <c r="M79" s="24">
        <f t="shared" si="32"/>
        <v>7380.538</v>
      </c>
      <c r="N79" s="24">
        <f t="shared" si="41"/>
        <v>145.86043478260868</v>
      </c>
      <c r="O79" s="24">
        <v>60</v>
      </c>
      <c r="P79" s="24">
        <v>1.288</v>
      </c>
      <c r="Q79" s="24">
        <f t="shared" si="42"/>
        <v>2.146666666666667</v>
      </c>
      <c r="R79" s="24">
        <v>5560</v>
      </c>
      <c r="S79" s="24">
        <v>5714.1</v>
      </c>
      <c r="T79" s="24">
        <f t="shared" si="43"/>
        <v>102.77158273381295</v>
      </c>
      <c r="U79" s="24">
        <v>5000</v>
      </c>
      <c r="V79" s="24">
        <v>7379.25</v>
      </c>
      <c r="W79" s="24">
        <f t="shared" si="44"/>
        <v>147.585</v>
      </c>
      <c r="X79" s="24">
        <v>220</v>
      </c>
      <c r="Y79" s="24">
        <v>167.3</v>
      </c>
      <c r="Z79" s="24">
        <f t="shared" si="45"/>
        <v>76.04545454545455</v>
      </c>
      <c r="AA79" s="24">
        <v>0</v>
      </c>
      <c r="AB79" s="24">
        <v>0</v>
      </c>
      <c r="AC79" s="24" t="e">
        <f t="shared" si="46"/>
        <v>#DIV/0!</v>
      </c>
      <c r="AD79" s="24">
        <v>0</v>
      </c>
      <c r="AE79" s="24">
        <v>0</v>
      </c>
      <c r="AF79" s="24">
        <v>0</v>
      </c>
      <c r="AG79" s="24">
        <v>0</v>
      </c>
      <c r="AH79" s="24">
        <v>74343.4</v>
      </c>
      <c r="AI79" s="24">
        <v>74756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f t="shared" si="33"/>
        <v>170.5</v>
      </c>
      <c r="AQ79" s="24">
        <f t="shared" si="34"/>
        <v>39.848</v>
      </c>
      <c r="AR79" s="24">
        <f t="shared" si="47"/>
        <v>23.37126099706745</v>
      </c>
      <c r="AS79" s="24">
        <v>70.5</v>
      </c>
      <c r="AT79" s="24">
        <v>0.348</v>
      </c>
      <c r="AU79" s="24">
        <v>0</v>
      </c>
      <c r="AV79" s="24">
        <v>0</v>
      </c>
      <c r="AW79" s="24">
        <v>0</v>
      </c>
      <c r="AX79" s="24">
        <v>0</v>
      </c>
      <c r="AY79" s="24">
        <v>100</v>
      </c>
      <c r="AZ79" s="24">
        <v>39.5</v>
      </c>
      <c r="BA79" s="24">
        <v>0</v>
      </c>
      <c r="BB79" s="24">
        <v>0</v>
      </c>
      <c r="BC79" s="24">
        <v>0</v>
      </c>
      <c r="BD79" s="24">
        <v>0</v>
      </c>
      <c r="BE79" s="24">
        <v>0</v>
      </c>
      <c r="BF79" s="24">
        <v>0</v>
      </c>
      <c r="BG79" s="24">
        <v>274.5</v>
      </c>
      <c r="BH79" s="24">
        <v>518.9</v>
      </c>
      <c r="BI79" s="24">
        <v>0</v>
      </c>
      <c r="BJ79" s="24">
        <v>0</v>
      </c>
      <c r="BK79" s="24">
        <v>0</v>
      </c>
      <c r="BL79" s="24">
        <v>0</v>
      </c>
      <c r="BM79" s="24">
        <v>0</v>
      </c>
      <c r="BN79" s="24">
        <v>100</v>
      </c>
      <c r="BO79" s="24">
        <v>15</v>
      </c>
      <c r="BP79" s="24">
        <v>0</v>
      </c>
      <c r="BQ79" s="24">
        <v>0</v>
      </c>
      <c r="BR79" s="24"/>
      <c r="BS79" s="24">
        <v>0</v>
      </c>
      <c r="BT79" s="24">
        <v>0</v>
      </c>
      <c r="BU79" s="24">
        <f t="shared" si="35"/>
        <v>85728.4</v>
      </c>
      <c r="BV79" s="24">
        <f t="shared" si="36"/>
        <v>88591.68599999999</v>
      </c>
      <c r="BW79" s="24">
        <v>0</v>
      </c>
      <c r="BX79" s="24">
        <v>0</v>
      </c>
      <c r="BY79" s="24">
        <v>0</v>
      </c>
      <c r="BZ79" s="24">
        <v>0</v>
      </c>
      <c r="CA79" s="24">
        <v>0</v>
      </c>
      <c r="CB79" s="24">
        <v>0</v>
      </c>
      <c r="CC79" s="24">
        <v>0</v>
      </c>
      <c r="CD79" s="24">
        <v>0</v>
      </c>
      <c r="CE79" s="24">
        <v>0</v>
      </c>
      <c r="CF79" s="24">
        <v>0</v>
      </c>
      <c r="CG79" s="24">
        <v>15000</v>
      </c>
      <c r="CH79" s="24">
        <v>14853.131</v>
      </c>
      <c r="CI79" s="24">
        <v>0</v>
      </c>
      <c r="CJ79" s="24">
        <f t="shared" si="37"/>
        <v>15000</v>
      </c>
      <c r="CK79" s="24">
        <f t="shared" si="38"/>
        <v>14853.131</v>
      </c>
    </row>
    <row r="80" spans="1:89" ht="17.25">
      <c r="A80" s="29">
        <v>71</v>
      </c>
      <c r="B80" s="23">
        <v>83</v>
      </c>
      <c r="C80" s="31" t="s">
        <v>122</v>
      </c>
      <c r="D80" s="24">
        <v>0.0007</v>
      </c>
      <c r="E80" s="24">
        <v>4747.374</v>
      </c>
      <c r="F80" s="24">
        <f t="shared" si="29"/>
        <v>60250.30000000001</v>
      </c>
      <c r="G80" s="24">
        <f t="shared" si="29"/>
        <v>60431.888</v>
      </c>
      <c r="H80" s="24">
        <f t="shared" si="39"/>
        <v>100.30138937067532</v>
      </c>
      <c r="I80" s="24">
        <f t="shared" si="30"/>
        <v>9305</v>
      </c>
      <c r="J80" s="24">
        <f t="shared" si="30"/>
        <v>9486.588</v>
      </c>
      <c r="K80" s="24">
        <f t="shared" si="40"/>
        <v>101.951509940892</v>
      </c>
      <c r="L80" s="24">
        <f t="shared" si="31"/>
        <v>3193.5</v>
      </c>
      <c r="M80" s="24">
        <f t="shared" si="32"/>
        <v>4750.528</v>
      </c>
      <c r="N80" s="24">
        <f t="shared" si="41"/>
        <v>148.75616095193362</v>
      </c>
      <c r="O80" s="24">
        <v>0</v>
      </c>
      <c r="P80" s="24">
        <v>0.528</v>
      </c>
      <c r="Q80" s="24" t="e">
        <f t="shared" si="42"/>
        <v>#DIV/0!</v>
      </c>
      <c r="R80" s="24">
        <v>4911.5</v>
      </c>
      <c r="S80" s="24">
        <v>3548.25</v>
      </c>
      <c r="T80" s="24">
        <f t="shared" si="43"/>
        <v>72.24371373307544</v>
      </c>
      <c r="U80" s="24">
        <v>3193.5</v>
      </c>
      <c r="V80" s="24">
        <v>4750</v>
      </c>
      <c r="W80" s="24">
        <f t="shared" si="44"/>
        <v>148.73962736809142</v>
      </c>
      <c r="X80" s="24">
        <v>100</v>
      </c>
      <c r="Y80" s="24">
        <v>96</v>
      </c>
      <c r="Z80" s="24">
        <f t="shared" si="45"/>
        <v>96</v>
      </c>
      <c r="AA80" s="24">
        <v>0</v>
      </c>
      <c r="AB80" s="24">
        <v>0</v>
      </c>
      <c r="AC80" s="24" t="e">
        <f t="shared" si="46"/>
        <v>#DIV/0!</v>
      </c>
      <c r="AD80" s="24">
        <v>0</v>
      </c>
      <c r="AE80" s="24">
        <v>0</v>
      </c>
      <c r="AF80" s="24">
        <v>0</v>
      </c>
      <c r="AG80" s="24">
        <v>0</v>
      </c>
      <c r="AH80" s="24">
        <v>50945.3</v>
      </c>
      <c r="AI80" s="24">
        <v>50945.3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f t="shared" si="33"/>
        <v>1100</v>
      </c>
      <c r="AQ80" s="24">
        <f t="shared" si="34"/>
        <v>1085.81</v>
      </c>
      <c r="AR80" s="24">
        <f t="shared" si="47"/>
        <v>98.71</v>
      </c>
      <c r="AS80" s="24">
        <v>0</v>
      </c>
      <c r="AT80" s="24">
        <v>590.81</v>
      </c>
      <c r="AU80" s="24">
        <v>0</v>
      </c>
      <c r="AV80" s="24">
        <v>0</v>
      </c>
      <c r="AW80" s="24">
        <v>0</v>
      </c>
      <c r="AX80" s="24">
        <v>0</v>
      </c>
      <c r="AY80" s="24">
        <v>1100</v>
      </c>
      <c r="AZ80" s="24">
        <v>495</v>
      </c>
      <c r="BA80" s="24">
        <v>0</v>
      </c>
      <c r="BB80" s="24">
        <v>0</v>
      </c>
      <c r="BC80" s="24">
        <v>0</v>
      </c>
      <c r="BD80" s="24">
        <v>0</v>
      </c>
      <c r="BE80" s="24">
        <v>0</v>
      </c>
      <c r="BF80" s="24">
        <v>0</v>
      </c>
      <c r="BG80" s="24">
        <v>0</v>
      </c>
      <c r="BH80" s="24">
        <v>0</v>
      </c>
      <c r="BI80" s="24">
        <v>0</v>
      </c>
      <c r="BJ80" s="24">
        <v>0</v>
      </c>
      <c r="BK80" s="24">
        <v>0</v>
      </c>
      <c r="BL80" s="24">
        <v>0</v>
      </c>
      <c r="BM80" s="24">
        <v>0</v>
      </c>
      <c r="BN80" s="24">
        <v>0</v>
      </c>
      <c r="BO80" s="24">
        <v>6</v>
      </c>
      <c r="BP80" s="24">
        <v>0</v>
      </c>
      <c r="BQ80" s="24">
        <v>0</v>
      </c>
      <c r="BR80" s="24">
        <v>0</v>
      </c>
      <c r="BS80" s="24">
        <v>0</v>
      </c>
      <c r="BT80" s="24">
        <v>0</v>
      </c>
      <c r="BU80" s="24">
        <f t="shared" si="35"/>
        <v>60250.3</v>
      </c>
      <c r="BV80" s="24">
        <f t="shared" si="36"/>
        <v>60431.888</v>
      </c>
      <c r="BW80" s="24">
        <v>0</v>
      </c>
      <c r="BX80" s="24">
        <v>0</v>
      </c>
      <c r="BY80" s="24">
        <v>0</v>
      </c>
      <c r="BZ80" s="24">
        <v>0</v>
      </c>
      <c r="CA80" s="24">
        <v>0</v>
      </c>
      <c r="CB80" s="24">
        <v>0</v>
      </c>
      <c r="CC80" s="24">
        <v>0</v>
      </c>
      <c r="CD80" s="24">
        <v>0</v>
      </c>
      <c r="CE80" s="24">
        <v>0</v>
      </c>
      <c r="CF80" s="24">
        <v>0</v>
      </c>
      <c r="CG80" s="24">
        <v>8450.706</v>
      </c>
      <c r="CH80" s="24">
        <v>8450.706</v>
      </c>
      <c r="CI80" s="24">
        <v>0</v>
      </c>
      <c r="CJ80" s="24">
        <f t="shared" si="37"/>
        <v>8450.706</v>
      </c>
      <c r="CK80" s="24">
        <f t="shared" si="38"/>
        <v>8450.706</v>
      </c>
    </row>
    <row r="81" spans="1:89" ht="17.25">
      <c r="A81" s="29">
        <v>72</v>
      </c>
      <c r="B81" s="23">
        <v>65</v>
      </c>
      <c r="C81" s="31" t="s">
        <v>123</v>
      </c>
      <c r="D81" s="24">
        <v>0.0003</v>
      </c>
      <c r="E81" s="24">
        <v>78811.221</v>
      </c>
      <c r="F81" s="24">
        <f t="shared" si="29"/>
        <v>163548.5</v>
      </c>
      <c r="G81" s="24">
        <f t="shared" si="29"/>
        <v>169378.849</v>
      </c>
      <c r="H81" s="24">
        <f t="shared" si="39"/>
        <v>103.56490521160389</v>
      </c>
      <c r="I81" s="24">
        <f t="shared" si="30"/>
        <v>17554</v>
      </c>
      <c r="J81" s="24">
        <f t="shared" si="30"/>
        <v>23222.549000000003</v>
      </c>
      <c r="K81" s="24">
        <f t="shared" si="40"/>
        <v>132.29206448672667</v>
      </c>
      <c r="L81" s="24">
        <f t="shared" si="31"/>
        <v>9893.199999999999</v>
      </c>
      <c r="M81" s="24">
        <f t="shared" si="32"/>
        <v>13739.954</v>
      </c>
      <c r="N81" s="24">
        <f t="shared" si="41"/>
        <v>138.88280839364413</v>
      </c>
      <c r="O81" s="24">
        <v>677.4</v>
      </c>
      <c r="P81" s="24">
        <v>211.662</v>
      </c>
      <c r="Q81" s="24">
        <f t="shared" si="42"/>
        <v>31.24623560673162</v>
      </c>
      <c r="R81" s="24">
        <v>6596.8</v>
      </c>
      <c r="S81" s="24">
        <v>7725.812</v>
      </c>
      <c r="T81" s="24">
        <f t="shared" si="43"/>
        <v>117.1145403832161</v>
      </c>
      <c r="U81" s="24">
        <v>9215.8</v>
      </c>
      <c r="V81" s="24">
        <v>13528.292</v>
      </c>
      <c r="W81" s="24">
        <f t="shared" si="44"/>
        <v>146.79454849280583</v>
      </c>
      <c r="X81" s="24">
        <v>450</v>
      </c>
      <c r="Y81" s="24">
        <v>425</v>
      </c>
      <c r="Z81" s="24">
        <f t="shared" si="45"/>
        <v>94.44444444444444</v>
      </c>
      <c r="AA81" s="24">
        <v>0</v>
      </c>
      <c r="AB81" s="24">
        <v>0</v>
      </c>
      <c r="AC81" s="24" t="e">
        <f t="shared" si="46"/>
        <v>#DIV/0!</v>
      </c>
      <c r="AD81" s="24">
        <v>0</v>
      </c>
      <c r="AE81" s="24">
        <v>0</v>
      </c>
      <c r="AF81" s="24">
        <v>0</v>
      </c>
      <c r="AG81" s="24">
        <v>0</v>
      </c>
      <c r="AH81" s="24">
        <v>145994.5</v>
      </c>
      <c r="AI81" s="24">
        <v>146156.3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f t="shared" si="33"/>
        <v>614</v>
      </c>
      <c r="AQ81" s="24">
        <f t="shared" si="34"/>
        <v>707.169</v>
      </c>
      <c r="AR81" s="24">
        <f t="shared" si="47"/>
        <v>115.17410423452768</v>
      </c>
      <c r="AS81" s="24">
        <v>614</v>
      </c>
      <c r="AT81" s="24">
        <v>707.169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4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0</v>
      </c>
      <c r="BF81" s="24">
        <v>0</v>
      </c>
      <c r="BG81" s="24">
        <v>0</v>
      </c>
      <c r="BH81" s="24">
        <v>0</v>
      </c>
      <c r="BI81" s="24">
        <v>0</v>
      </c>
      <c r="BJ81" s="24">
        <v>0</v>
      </c>
      <c r="BK81" s="24">
        <v>0</v>
      </c>
      <c r="BL81" s="24">
        <v>0</v>
      </c>
      <c r="BM81" s="24">
        <v>624.614</v>
      </c>
      <c r="BN81" s="24">
        <v>0</v>
      </c>
      <c r="BO81" s="24">
        <v>0</v>
      </c>
      <c r="BP81" s="24">
        <v>0</v>
      </c>
      <c r="BQ81" s="24">
        <v>0</v>
      </c>
      <c r="BR81" s="24">
        <v>0</v>
      </c>
      <c r="BS81" s="24">
        <v>0</v>
      </c>
      <c r="BT81" s="24">
        <v>0</v>
      </c>
      <c r="BU81" s="24">
        <f t="shared" si="35"/>
        <v>163548.5</v>
      </c>
      <c r="BV81" s="24">
        <f t="shared" si="36"/>
        <v>169378.849</v>
      </c>
      <c r="BW81" s="24">
        <v>0</v>
      </c>
      <c r="BX81" s="24">
        <v>0</v>
      </c>
      <c r="BY81" s="24">
        <v>0</v>
      </c>
      <c r="BZ81" s="24">
        <v>0</v>
      </c>
      <c r="CA81" s="24">
        <v>0</v>
      </c>
      <c r="CB81" s="24">
        <v>0</v>
      </c>
      <c r="CC81" s="24">
        <v>0</v>
      </c>
      <c r="CD81" s="24">
        <v>0</v>
      </c>
      <c r="CE81" s="24">
        <v>0</v>
      </c>
      <c r="CF81" s="24">
        <v>0</v>
      </c>
      <c r="CG81" s="24">
        <v>31000</v>
      </c>
      <c r="CH81" s="24">
        <v>0</v>
      </c>
      <c r="CI81" s="24">
        <v>0</v>
      </c>
      <c r="CJ81" s="24">
        <f t="shared" si="37"/>
        <v>31000</v>
      </c>
      <c r="CK81" s="24">
        <f t="shared" si="38"/>
        <v>0</v>
      </c>
    </row>
    <row r="82" spans="1:89" ht="17.25">
      <c r="A82" s="29">
        <v>73</v>
      </c>
      <c r="B82" s="23">
        <v>26</v>
      </c>
      <c r="C82" s="31" t="s">
        <v>124</v>
      </c>
      <c r="D82" s="24">
        <v>2584.8749</v>
      </c>
      <c r="E82" s="24">
        <v>1769.646</v>
      </c>
      <c r="F82" s="24">
        <f t="shared" si="29"/>
        <v>128000</v>
      </c>
      <c r="G82" s="24">
        <f t="shared" si="29"/>
        <v>128417.996</v>
      </c>
      <c r="H82" s="24">
        <f t="shared" si="39"/>
        <v>100.32655937499999</v>
      </c>
      <c r="I82" s="24">
        <f t="shared" si="30"/>
        <v>17863.6</v>
      </c>
      <c r="J82" s="24">
        <f t="shared" si="30"/>
        <v>18036.096</v>
      </c>
      <c r="K82" s="24">
        <f t="shared" si="40"/>
        <v>100.96562842876018</v>
      </c>
      <c r="L82" s="24">
        <f t="shared" si="31"/>
        <v>6702.7</v>
      </c>
      <c r="M82" s="24">
        <f t="shared" si="32"/>
        <v>10743.68</v>
      </c>
      <c r="N82" s="24">
        <f t="shared" si="41"/>
        <v>160.28883882614468</v>
      </c>
      <c r="O82" s="24">
        <v>49.9</v>
      </c>
      <c r="P82" s="24">
        <v>50.68</v>
      </c>
      <c r="Q82" s="24">
        <f t="shared" si="42"/>
        <v>101.56312625250501</v>
      </c>
      <c r="R82" s="24">
        <v>9014.9</v>
      </c>
      <c r="S82" s="24">
        <v>4882.814</v>
      </c>
      <c r="T82" s="24">
        <f t="shared" si="43"/>
        <v>54.1638176796193</v>
      </c>
      <c r="U82" s="24">
        <v>6652.8</v>
      </c>
      <c r="V82" s="24">
        <v>10693</v>
      </c>
      <c r="W82" s="24">
        <f t="shared" si="44"/>
        <v>160.729316979317</v>
      </c>
      <c r="X82" s="24">
        <v>220</v>
      </c>
      <c r="Y82" s="24">
        <v>318</v>
      </c>
      <c r="Z82" s="24">
        <f t="shared" si="45"/>
        <v>144.54545454545456</v>
      </c>
      <c r="AA82" s="24">
        <v>0</v>
      </c>
      <c r="AB82" s="24">
        <v>0</v>
      </c>
      <c r="AC82" s="24" t="e">
        <f t="shared" si="46"/>
        <v>#DIV/0!</v>
      </c>
      <c r="AD82" s="24">
        <v>0</v>
      </c>
      <c r="AE82" s="24">
        <v>0</v>
      </c>
      <c r="AF82" s="24">
        <v>0</v>
      </c>
      <c r="AG82" s="24">
        <v>0</v>
      </c>
      <c r="AH82" s="24">
        <v>110136.4</v>
      </c>
      <c r="AI82" s="24">
        <v>110381.9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f t="shared" si="33"/>
        <v>1926</v>
      </c>
      <c r="AQ82" s="24">
        <f t="shared" si="34"/>
        <v>2085.602</v>
      </c>
      <c r="AR82" s="24">
        <f t="shared" si="47"/>
        <v>108.28670820353064</v>
      </c>
      <c r="AS82" s="24">
        <v>1926</v>
      </c>
      <c r="AT82" s="24">
        <v>2049.602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4">
        <v>36</v>
      </c>
      <c r="BA82" s="24">
        <v>0</v>
      </c>
      <c r="BB82" s="24">
        <v>0</v>
      </c>
      <c r="BC82" s="24">
        <v>0</v>
      </c>
      <c r="BD82" s="24">
        <v>0</v>
      </c>
      <c r="BE82" s="24">
        <v>0</v>
      </c>
      <c r="BF82" s="24">
        <v>6</v>
      </c>
      <c r="BG82" s="24">
        <v>0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4">
        <v>0</v>
      </c>
      <c r="BN82" s="24">
        <v>0</v>
      </c>
      <c r="BO82" s="24">
        <v>0</v>
      </c>
      <c r="BP82" s="24">
        <v>0</v>
      </c>
      <c r="BQ82" s="24">
        <v>0</v>
      </c>
      <c r="BR82" s="24">
        <v>0</v>
      </c>
      <c r="BS82" s="24">
        <v>0</v>
      </c>
      <c r="BT82" s="24">
        <v>0</v>
      </c>
      <c r="BU82" s="24">
        <f t="shared" si="35"/>
        <v>128000</v>
      </c>
      <c r="BV82" s="24">
        <f t="shared" si="36"/>
        <v>128417.996</v>
      </c>
      <c r="BW82" s="24">
        <v>0</v>
      </c>
      <c r="BX82" s="24">
        <v>0</v>
      </c>
      <c r="BY82" s="24">
        <v>0</v>
      </c>
      <c r="BZ82" s="24">
        <v>0</v>
      </c>
      <c r="CA82" s="24">
        <v>0</v>
      </c>
      <c r="CB82" s="24">
        <v>0</v>
      </c>
      <c r="CC82" s="24">
        <v>0</v>
      </c>
      <c r="CD82" s="24">
        <v>0</v>
      </c>
      <c r="CE82" s="24">
        <v>0</v>
      </c>
      <c r="CF82" s="24">
        <v>0</v>
      </c>
      <c r="CG82" s="24">
        <v>14400</v>
      </c>
      <c r="CH82" s="24">
        <v>5724.797</v>
      </c>
      <c r="CI82" s="24">
        <v>0</v>
      </c>
      <c r="CJ82" s="24">
        <f t="shared" si="37"/>
        <v>14400</v>
      </c>
      <c r="CK82" s="24">
        <f t="shared" si="38"/>
        <v>5724.797</v>
      </c>
    </row>
    <row r="83" spans="1:89" ht="17.25">
      <c r="A83" s="29">
        <v>74</v>
      </c>
      <c r="B83" s="23">
        <v>84</v>
      </c>
      <c r="C83" s="31" t="s">
        <v>125</v>
      </c>
      <c r="D83" s="24">
        <v>34941.5582</v>
      </c>
      <c r="E83" s="24">
        <v>90789.58</v>
      </c>
      <c r="F83" s="24">
        <f t="shared" si="29"/>
        <v>189800</v>
      </c>
      <c r="G83" s="24">
        <f t="shared" si="29"/>
        <v>194322.33200000002</v>
      </c>
      <c r="H83" s="24">
        <f t="shared" si="39"/>
        <v>102.3826828240253</v>
      </c>
      <c r="I83" s="24">
        <f t="shared" si="30"/>
        <v>29171.3</v>
      </c>
      <c r="J83" s="24">
        <f t="shared" si="30"/>
        <v>33880.532</v>
      </c>
      <c r="K83" s="24">
        <f t="shared" si="40"/>
        <v>116.14337379547706</v>
      </c>
      <c r="L83" s="24">
        <f t="shared" si="31"/>
        <v>11971</v>
      </c>
      <c r="M83" s="24">
        <f t="shared" si="32"/>
        <v>13890.269999999999</v>
      </c>
      <c r="N83" s="24">
        <f t="shared" si="41"/>
        <v>116.0326622671456</v>
      </c>
      <c r="O83" s="24">
        <v>301</v>
      </c>
      <c r="P83" s="24">
        <v>114.756</v>
      </c>
      <c r="Q83" s="24">
        <f t="shared" si="42"/>
        <v>38.1249169435216</v>
      </c>
      <c r="R83" s="24">
        <v>14826</v>
      </c>
      <c r="S83" s="24">
        <v>16105.561</v>
      </c>
      <c r="T83" s="24">
        <f t="shared" si="43"/>
        <v>108.63052070686632</v>
      </c>
      <c r="U83" s="24">
        <v>11670</v>
      </c>
      <c r="V83" s="24">
        <v>13775.514</v>
      </c>
      <c r="W83" s="24">
        <f t="shared" si="44"/>
        <v>118.04210796915167</v>
      </c>
      <c r="X83" s="24">
        <v>671.3</v>
      </c>
      <c r="Y83" s="24">
        <v>723</v>
      </c>
      <c r="Z83" s="24">
        <f t="shared" si="45"/>
        <v>107.70147475048415</v>
      </c>
      <c r="AA83" s="24">
        <v>0</v>
      </c>
      <c r="AB83" s="24">
        <v>0</v>
      </c>
      <c r="AC83" s="24" t="e">
        <f t="shared" si="46"/>
        <v>#DIV/0!</v>
      </c>
      <c r="AD83" s="24">
        <v>0</v>
      </c>
      <c r="AE83" s="24">
        <v>0</v>
      </c>
      <c r="AF83" s="24">
        <v>0</v>
      </c>
      <c r="AG83" s="24">
        <v>0</v>
      </c>
      <c r="AH83" s="24">
        <v>157161.1</v>
      </c>
      <c r="AI83" s="24">
        <v>156974.2</v>
      </c>
      <c r="AJ83" s="24">
        <v>3467.6</v>
      </c>
      <c r="AK83" s="24">
        <v>3467.6</v>
      </c>
      <c r="AL83" s="24">
        <v>0</v>
      </c>
      <c r="AM83" s="24">
        <v>0</v>
      </c>
      <c r="AN83" s="24">
        <v>0</v>
      </c>
      <c r="AO83" s="24">
        <v>0</v>
      </c>
      <c r="AP83" s="24">
        <f t="shared" si="33"/>
        <v>1635</v>
      </c>
      <c r="AQ83" s="24">
        <f t="shared" si="34"/>
        <v>1794.261</v>
      </c>
      <c r="AR83" s="24">
        <f t="shared" si="47"/>
        <v>109.74073394495412</v>
      </c>
      <c r="AS83" s="24">
        <v>1635</v>
      </c>
      <c r="AT83" s="24">
        <v>1738.761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55.5</v>
      </c>
      <c r="BA83" s="24">
        <v>0</v>
      </c>
      <c r="BB83" s="24">
        <v>0</v>
      </c>
      <c r="BC83" s="24">
        <v>0</v>
      </c>
      <c r="BD83" s="24">
        <v>0</v>
      </c>
      <c r="BE83" s="24">
        <v>0</v>
      </c>
      <c r="BF83" s="24">
        <v>0</v>
      </c>
      <c r="BG83" s="24">
        <v>68</v>
      </c>
      <c r="BH83" s="24">
        <v>12</v>
      </c>
      <c r="BI83" s="24">
        <v>0</v>
      </c>
      <c r="BJ83" s="24">
        <v>0</v>
      </c>
      <c r="BK83" s="24">
        <v>0</v>
      </c>
      <c r="BL83" s="24">
        <v>0</v>
      </c>
      <c r="BM83" s="24">
        <v>735.248</v>
      </c>
      <c r="BN83" s="24">
        <v>0</v>
      </c>
      <c r="BO83" s="24">
        <v>0</v>
      </c>
      <c r="BP83" s="24">
        <v>0</v>
      </c>
      <c r="BQ83" s="24">
        <v>0</v>
      </c>
      <c r="BR83" s="24">
        <v>0</v>
      </c>
      <c r="BS83" s="24">
        <v>620.192</v>
      </c>
      <c r="BT83" s="24">
        <v>0</v>
      </c>
      <c r="BU83" s="24">
        <f t="shared" si="35"/>
        <v>189800</v>
      </c>
      <c r="BV83" s="24">
        <f t="shared" si="36"/>
        <v>194322.33200000002</v>
      </c>
      <c r="BW83" s="24">
        <v>0</v>
      </c>
      <c r="BX83" s="24">
        <v>0</v>
      </c>
      <c r="BY83" s="24">
        <v>0</v>
      </c>
      <c r="BZ83" s="24">
        <v>0</v>
      </c>
      <c r="CA83" s="24">
        <v>0</v>
      </c>
      <c r="CB83" s="24">
        <v>0</v>
      </c>
      <c r="CC83" s="24">
        <v>0</v>
      </c>
      <c r="CD83" s="24">
        <v>0</v>
      </c>
      <c r="CE83" s="24">
        <v>0</v>
      </c>
      <c r="CF83" s="24">
        <v>0</v>
      </c>
      <c r="CG83" s="24">
        <v>7900</v>
      </c>
      <c r="CH83" s="24">
        <v>1950</v>
      </c>
      <c r="CI83" s="24">
        <v>0</v>
      </c>
      <c r="CJ83" s="24">
        <f t="shared" si="37"/>
        <v>7900</v>
      </c>
      <c r="CK83" s="24">
        <f t="shared" si="38"/>
        <v>1950</v>
      </c>
    </row>
    <row r="84" spans="1:89" ht="17.25">
      <c r="A84" s="29">
        <v>75</v>
      </c>
      <c r="B84" s="23">
        <v>51</v>
      </c>
      <c r="C84" s="31" t="s">
        <v>126</v>
      </c>
      <c r="D84" s="24">
        <v>635.2904</v>
      </c>
      <c r="E84" s="24">
        <v>10349.133</v>
      </c>
      <c r="F84" s="24">
        <f t="shared" si="29"/>
        <v>127623.20000000001</v>
      </c>
      <c r="G84" s="24">
        <f t="shared" si="29"/>
        <v>123847.82000000002</v>
      </c>
      <c r="H84" s="24">
        <f t="shared" si="39"/>
        <v>97.0417761034044</v>
      </c>
      <c r="I84" s="24">
        <f t="shared" si="30"/>
        <v>17310.800000000003</v>
      </c>
      <c r="J84" s="24">
        <f t="shared" si="30"/>
        <v>13535.42</v>
      </c>
      <c r="K84" s="24">
        <f t="shared" si="40"/>
        <v>78.1906093305913</v>
      </c>
      <c r="L84" s="24">
        <f t="shared" si="31"/>
        <v>6450.6</v>
      </c>
      <c r="M84" s="24">
        <f t="shared" si="32"/>
        <v>6009.2660000000005</v>
      </c>
      <c r="N84" s="24">
        <f t="shared" si="41"/>
        <v>93.15824884506868</v>
      </c>
      <c r="O84" s="24">
        <v>150</v>
      </c>
      <c r="P84" s="24">
        <v>1.314</v>
      </c>
      <c r="Q84" s="24">
        <f t="shared" si="42"/>
        <v>0.876</v>
      </c>
      <c r="R84" s="24">
        <v>8660.2</v>
      </c>
      <c r="S84" s="24">
        <v>5795.415</v>
      </c>
      <c r="T84" s="24">
        <f t="shared" si="43"/>
        <v>66.9201057712293</v>
      </c>
      <c r="U84" s="24">
        <v>6300.6</v>
      </c>
      <c r="V84" s="24">
        <v>6007.952</v>
      </c>
      <c r="W84" s="24">
        <f t="shared" si="44"/>
        <v>95.35523600926895</v>
      </c>
      <c r="X84" s="24">
        <v>600</v>
      </c>
      <c r="Y84" s="24">
        <v>366.58</v>
      </c>
      <c r="Z84" s="24">
        <f t="shared" si="45"/>
        <v>61.096666666666664</v>
      </c>
      <c r="AA84" s="24">
        <v>0</v>
      </c>
      <c r="AB84" s="24">
        <v>0</v>
      </c>
      <c r="AC84" s="24" t="e">
        <f t="shared" si="46"/>
        <v>#DIV/0!</v>
      </c>
      <c r="AD84" s="24">
        <v>0</v>
      </c>
      <c r="AE84" s="24">
        <v>0.009</v>
      </c>
      <c r="AF84" s="24">
        <v>0</v>
      </c>
      <c r="AG84" s="24">
        <v>0</v>
      </c>
      <c r="AH84" s="24">
        <v>82812.4</v>
      </c>
      <c r="AI84" s="24">
        <v>82812.4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f t="shared" si="33"/>
        <v>1600</v>
      </c>
      <c r="AQ84" s="24">
        <f t="shared" si="34"/>
        <v>1364.15</v>
      </c>
      <c r="AR84" s="24">
        <f t="shared" si="47"/>
        <v>85.259375</v>
      </c>
      <c r="AS84" s="24">
        <v>1270.6</v>
      </c>
      <c r="AT84" s="24">
        <v>1279.016</v>
      </c>
      <c r="AU84" s="24">
        <v>0</v>
      </c>
      <c r="AV84" s="24">
        <v>0</v>
      </c>
      <c r="AW84" s="24">
        <v>0</v>
      </c>
      <c r="AX84" s="24">
        <v>0</v>
      </c>
      <c r="AY84" s="24">
        <v>329.4</v>
      </c>
      <c r="AZ84" s="24">
        <v>85.134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4">
        <f t="shared" si="35"/>
        <v>100123.2</v>
      </c>
      <c r="BV84" s="24">
        <f t="shared" si="36"/>
        <v>96347.82</v>
      </c>
      <c r="BW84" s="24">
        <v>0</v>
      </c>
      <c r="BX84" s="24">
        <v>0</v>
      </c>
      <c r="BY84" s="24">
        <v>27500</v>
      </c>
      <c r="BZ84" s="24">
        <v>13750</v>
      </c>
      <c r="CA84" s="24">
        <v>0</v>
      </c>
      <c r="CB84" s="24">
        <v>0</v>
      </c>
      <c r="CC84" s="24">
        <v>0</v>
      </c>
      <c r="CD84" s="24">
        <v>13750</v>
      </c>
      <c r="CE84" s="24">
        <v>0</v>
      </c>
      <c r="CF84" s="24">
        <v>0</v>
      </c>
      <c r="CG84" s="24">
        <v>13565</v>
      </c>
      <c r="CH84" s="24">
        <v>13454.059</v>
      </c>
      <c r="CI84" s="24">
        <v>0</v>
      </c>
      <c r="CJ84" s="24">
        <f t="shared" si="37"/>
        <v>41065</v>
      </c>
      <c r="CK84" s="24">
        <f t="shared" si="38"/>
        <v>40954.059</v>
      </c>
    </row>
    <row r="85" spans="1:89" ht="17.25">
      <c r="A85" s="29">
        <v>76</v>
      </c>
      <c r="B85" s="23">
        <v>32</v>
      </c>
      <c r="C85" s="31" t="s">
        <v>127</v>
      </c>
      <c r="D85" s="24">
        <v>6402.0274</v>
      </c>
      <c r="E85" s="24">
        <v>12829.965</v>
      </c>
      <c r="F85" s="24">
        <f t="shared" si="29"/>
        <v>112210.59999999999</v>
      </c>
      <c r="G85" s="24">
        <f t="shared" si="29"/>
        <v>120722.468</v>
      </c>
      <c r="H85" s="24">
        <f t="shared" si="39"/>
        <v>107.58561847098224</v>
      </c>
      <c r="I85" s="24">
        <f t="shared" si="30"/>
        <v>28859.199999999997</v>
      </c>
      <c r="J85" s="24">
        <f t="shared" si="30"/>
        <v>37371.068</v>
      </c>
      <c r="K85" s="24">
        <f t="shared" si="40"/>
        <v>129.49446970116983</v>
      </c>
      <c r="L85" s="24">
        <f t="shared" si="31"/>
        <v>16699.1</v>
      </c>
      <c r="M85" s="24">
        <f t="shared" si="32"/>
        <v>23616.667</v>
      </c>
      <c r="N85" s="24">
        <f t="shared" si="41"/>
        <v>141.42478935990565</v>
      </c>
      <c r="O85" s="24">
        <v>115</v>
      </c>
      <c r="P85" s="24">
        <v>458.969</v>
      </c>
      <c r="Q85" s="24">
        <f t="shared" si="42"/>
        <v>399.10347826086957</v>
      </c>
      <c r="R85" s="24">
        <v>9160.1</v>
      </c>
      <c r="S85" s="24">
        <v>9657.702</v>
      </c>
      <c r="T85" s="24">
        <f t="shared" si="43"/>
        <v>105.43227694020807</v>
      </c>
      <c r="U85" s="24">
        <v>16584.1</v>
      </c>
      <c r="V85" s="24">
        <v>23157.698</v>
      </c>
      <c r="W85" s="24">
        <f t="shared" si="44"/>
        <v>139.63795442622754</v>
      </c>
      <c r="X85" s="24">
        <v>400</v>
      </c>
      <c r="Y85" s="24">
        <v>617.5</v>
      </c>
      <c r="Z85" s="24">
        <f t="shared" si="45"/>
        <v>154.375</v>
      </c>
      <c r="AA85" s="24">
        <v>0</v>
      </c>
      <c r="AB85" s="24">
        <v>0</v>
      </c>
      <c r="AC85" s="24" t="e">
        <f t="shared" si="46"/>
        <v>#DIV/0!</v>
      </c>
      <c r="AD85" s="24">
        <v>0</v>
      </c>
      <c r="AE85" s="24">
        <v>0</v>
      </c>
      <c r="AF85" s="24">
        <v>0</v>
      </c>
      <c r="AG85" s="24">
        <v>0</v>
      </c>
      <c r="AH85" s="24">
        <v>83351.4</v>
      </c>
      <c r="AI85" s="24">
        <v>83351.4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f t="shared" si="33"/>
        <v>2600</v>
      </c>
      <c r="AQ85" s="24">
        <f t="shared" si="34"/>
        <v>3129.991</v>
      </c>
      <c r="AR85" s="24">
        <f t="shared" si="47"/>
        <v>120.38426923076923</v>
      </c>
      <c r="AS85" s="24">
        <v>2000</v>
      </c>
      <c r="AT85" s="24">
        <v>2392.491</v>
      </c>
      <c r="AU85" s="24">
        <v>0</v>
      </c>
      <c r="AV85" s="24">
        <v>0</v>
      </c>
      <c r="AW85" s="24">
        <v>0</v>
      </c>
      <c r="AX85" s="24">
        <v>0</v>
      </c>
      <c r="AY85" s="24">
        <v>600</v>
      </c>
      <c r="AZ85" s="24">
        <v>737.5</v>
      </c>
      <c r="BA85" s="24">
        <v>0</v>
      </c>
      <c r="BB85" s="24">
        <v>0</v>
      </c>
      <c r="BC85" s="24">
        <v>0</v>
      </c>
      <c r="BD85" s="24">
        <v>0</v>
      </c>
      <c r="BE85" s="24">
        <v>0</v>
      </c>
      <c r="BF85" s="24">
        <v>0</v>
      </c>
      <c r="BG85" s="24">
        <v>0</v>
      </c>
      <c r="BH85" s="24">
        <v>0</v>
      </c>
      <c r="BI85" s="24">
        <v>0</v>
      </c>
      <c r="BJ85" s="24">
        <v>0</v>
      </c>
      <c r="BK85" s="24">
        <v>0</v>
      </c>
      <c r="BL85" s="24">
        <v>0</v>
      </c>
      <c r="BM85" s="24">
        <v>349.208</v>
      </c>
      <c r="BN85" s="24">
        <v>0</v>
      </c>
      <c r="BO85" s="24">
        <v>0</v>
      </c>
      <c r="BP85" s="24">
        <v>0</v>
      </c>
      <c r="BQ85" s="24">
        <v>0</v>
      </c>
      <c r="BR85" s="24">
        <v>0</v>
      </c>
      <c r="BS85" s="24">
        <v>0</v>
      </c>
      <c r="BT85" s="24">
        <v>0</v>
      </c>
      <c r="BU85" s="24">
        <f t="shared" si="35"/>
        <v>112210.59999999999</v>
      </c>
      <c r="BV85" s="24">
        <f t="shared" si="36"/>
        <v>120722.468</v>
      </c>
      <c r="BW85" s="24">
        <v>0</v>
      </c>
      <c r="BX85" s="24">
        <v>0</v>
      </c>
      <c r="BY85" s="24">
        <v>0</v>
      </c>
      <c r="BZ85" s="24">
        <v>0</v>
      </c>
      <c r="CA85" s="24">
        <v>0</v>
      </c>
      <c r="CB85" s="24">
        <v>0</v>
      </c>
      <c r="CC85" s="24">
        <v>0</v>
      </c>
      <c r="CD85" s="24">
        <v>0</v>
      </c>
      <c r="CE85" s="24">
        <v>0</v>
      </c>
      <c r="CF85" s="24">
        <v>0</v>
      </c>
      <c r="CG85" s="24">
        <v>2600</v>
      </c>
      <c r="CH85" s="24">
        <v>2349</v>
      </c>
      <c r="CI85" s="24">
        <v>0</v>
      </c>
      <c r="CJ85" s="24">
        <f t="shared" si="37"/>
        <v>2600</v>
      </c>
      <c r="CK85" s="24">
        <f t="shared" si="38"/>
        <v>2349</v>
      </c>
    </row>
    <row r="86" spans="1:89" ht="17.25">
      <c r="A86" s="29">
        <v>77</v>
      </c>
      <c r="B86" s="23">
        <v>59</v>
      </c>
      <c r="C86" s="31" t="s">
        <v>128</v>
      </c>
      <c r="D86" s="24">
        <v>899.2227</v>
      </c>
      <c r="E86" s="24">
        <v>8270.657</v>
      </c>
      <c r="F86" s="24">
        <f t="shared" si="29"/>
        <v>96551.99999999999</v>
      </c>
      <c r="G86" s="24">
        <f t="shared" si="29"/>
        <v>96932.84599999998</v>
      </c>
      <c r="H86" s="24">
        <f t="shared" si="39"/>
        <v>100.39444651586709</v>
      </c>
      <c r="I86" s="24">
        <f t="shared" si="30"/>
        <v>20494.6</v>
      </c>
      <c r="J86" s="24">
        <f t="shared" si="30"/>
        <v>21054.746</v>
      </c>
      <c r="K86" s="24">
        <f t="shared" si="40"/>
        <v>102.73313946112634</v>
      </c>
      <c r="L86" s="24">
        <f t="shared" si="31"/>
        <v>9257.3</v>
      </c>
      <c r="M86" s="24">
        <f t="shared" si="32"/>
        <v>11243.161999999998</v>
      </c>
      <c r="N86" s="24">
        <f t="shared" si="41"/>
        <v>121.45184881120845</v>
      </c>
      <c r="O86" s="24">
        <v>30</v>
      </c>
      <c r="P86" s="24">
        <v>21.228</v>
      </c>
      <c r="Q86" s="24">
        <f t="shared" si="42"/>
        <v>70.76</v>
      </c>
      <c r="R86" s="24">
        <v>10497.3</v>
      </c>
      <c r="S86" s="24">
        <v>8817.559</v>
      </c>
      <c r="T86" s="24">
        <f t="shared" si="43"/>
        <v>83.99835195716993</v>
      </c>
      <c r="U86" s="24">
        <v>9227.3</v>
      </c>
      <c r="V86" s="24">
        <v>11221.934</v>
      </c>
      <c r="W86" s="24">
        <f t="shared" si="44"/>
        <v>121.61665926110562</v>
      </c>
      <c r="X86" s="24">
        <v>140</v>
      </c>
      <c r="Y86" s="24">
        <v>283</v>
      </c>
      <c r="Z86" s="24">
        <f t="shared" si="45"/>
        <v>202.14285714285714</v>
      </c>
      <c r="AA86" s="24">
        <v>0</v>
      </c>
      <c r="AB86" s="24">
        <v>0</v>
      </c>
      <c r="AC86" s="24" t="e">
        <f t="shared" si="46"/>
        <v>#DIV/0!</v>
      </c>
      <c r="AD86" s="24">
        <v>0</v>
      </c>
      <c r="AE86" s="24">
        <v>0</v>
      </c>
      <c r="AF86" s="24">
        <v>0</v>
      </c>
      <c r="AG86" s="24">
        <v>0</v>
      </c>
      <c r="AH86" s="24">
        <v>68438.7</v>
      </c>
      <c r="AI86" s="24">
        <v>68259.4</v>
      </c>
      <c r="AJ86" s="24">
        <v>7618.7</v>
      </c>
      <c r="AK86" s="24">
        <v>7618.7</v>
      </c>
      <c r="AL86" s="24">
        <v>0</v>
      </c>
      <c r="AM86" s="24">
        <v>0</v>
      </c>
      <c r="AN86" s="24">
        <v>0</v>
      </c>
      <c r="AO86" s="24">
        <v>0</v>
      </c>
      <c r="AP86" s="24">
        <f t="shared" si="33"/>
        <v>600</v>
      </c>
      <c r="AQ86" s="24">
        <f t="shared" si="34"/>
        <v>711.025</v>
      </c>
      <c r="AR86" s="24">
        <f t="shared" si="47"/>
        <v>118.50416666666665</v>
      </c>
      <c r="AS86" s="24">
        <v>600</v>
      </c>
      <c r="AT86" s="24">
        <v>711.025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24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24">
        <v>0</v>
      </c>
      <c r="BH86" s="24">
        <v>0</v>
      </c>
      <c r="BI86" s="24">
        <v>0</v>
      </c>
      <c r="BJ86" s="24">
        <v>0</v>
      </c>
      <c r="BK86" s="24">
        <v>0</v>
      </c>
      <c r="BL86" s="24">
        <v>0</v>
      </c>
      <c r="BM86" s="24">
        <v>0</v>
      </c>
      <c r="BN86" s="24">
        <v>0</v>
      </c>
      <c r="BO86" s="24">
        <v>0</v>
      </c>
      <c r="BP86" s="24">
        <v>0</v>
      </c>
      <c r="BQ86" s="24">
        <v>0</v>
      </c>
      <c r="BR86" s="24">
        <v>0</v>
      </c>
      <c r="BS86" s="24">
        <v>0</v>
      </c>
      <c r="BT86" s="24">
        <v>0</v>
      </c>
      <c r="BU86" s="24">
        <f t="shared" si="35"/>
        <v>96551.99999999999</v>
      </c>
      <c r="BV86" s="24">
        <f t="shared" si="36"/>
        <v>96932.84599999998</v>
      </c>
      <c r="BW86" s="24">
        <v>0</v>
      </c>
      <c r="BX86" s="24">
        <v>0</v>
      </c>
      <c r="BY86" s="24">
        <v>0</v>
      </c>
      <c r="BZ86" s="24">
        <v>0</v>
      </c>
      <c r="CA86" s="24">
        <v>0</v>
      </c>
      <c r="CB86" s="24">
        <v>0</v>
      </c>
      <c r="CC86" s="24">
        <v>0</v>
      </c>
      <c r="CD86" s="24">
        <v>0</v>
      </c>
      <c r="CE86" s="24">
        <v>0</v>
      </c>
      <c r="CF86" s="24">
        <v>0</v>
      </c>
      <c r="CG86" s="24">
        <v>9500</v>
      </c>
      <c r="CH86" s="24">
        <v>6895.76</v>
      </c>
      <c r="CI86" s="24">
        <v>0</v>
      </c>
      <c r="CJ86" s="24">
        <f t="shared" si="37"/>
        <v>9500</v>
      </c>
      <c r="CK86" s="24">
        <f t="shared" si="38"/>
        <v>6895.76</v>
      </c>
    </row>
    <row r="87" spans="1:89" ht="17.25">
      <c r="A87" s="29">
        <v>78</v>
      </c>
      <c r="B87" s="23">
        <v>35</v>
      </c>
      <c r="C87" s="31" t="s">
        <v>129</v>
      </c>
      <c r="D87" s="24">
        <v>10.49</v>
      </c>
      <c r="E87" s="24">
        <v>10384.017</v>
      </c>
      <c r="F87" s="24">
        <f t="shared" si="29"/>
        <v>64188.9</v>
      </c>
      <c r="G87" s="24">
        <f t="shared" si="29"/>
        <v>62521.88200000001</v>
      </c>
      <c r="H87" s="24">
        <f t="shared" si="39"/>
        <v>97.40294973118408</v>
      </c>
      <c r="I87" s="24">
        <f t="shared" si="30"/>
        <v>19737.9</v>
      </c>
      <c r="J87" s="24">
        <f t="shared" si="30"/>
        <v>18070.882</v>
      </c>
      <c r="K87" s="24">
        <f t="shared" si="40"/>
        <v>91.55422816003728</v>
      </c>
      <c r="L87" s="24">
        <f t="shared" si="31"/>
        <v>8296.5</v>
      </c>
      <c r="M87" s="24">
        <f t="shared" si="32"/>
        <v>10134.95</v>
      </c>
      <c r="N87" s="24">
        <f t="shared" si="41"/>
        <v>122.15934430181403</v>
      </c>
      <c r="O87" s="24">
        <v>130</v>
      </c>
      <c r="P87" s="24">
        <v>178.16</v>
      </c>
      <c r="Q87" s="24">
        <f t="shared" si="42"/>
        <v>137.04615384615383</v>
      </c>
      <c r="R87" s="24">
        <v>7812.4</v>
      </c>
      <c r="S87" s="24">
        <v>5649.29</v>
      </c>
      <c r="T87" s="24">
        <f t="shared" si="43"/>
        <v>72.31183759152118</v>
      </c>
      <c r="U87" s="24">
        <v>8166.5</v>
      </c>
      <c r="V87" s="24">
        <v>9956.79</v>
      </c>
      <c r="W87" s="24">
        <f t="shared" si="44"/>
        <v>121.92236576256659</v>
      </c>
      <c r="X87" s="24">
        <v>69</v>
      </c>
      <c r="Y87" s="24">
        <v>98</v>
      </c>
      <c r="Z87" s="24">
        <f t="shared" si="45"/>
        <v>142.02898550724638</v>
      </c>
      <c r="AA87" s="24">
        <v>0</v>
      </c>
      <c r="AB87" s="24">
        <v>0</v>
      </c>
      <c r="AC87" s="24" t="e">
        <f t="shared" si="46"/>
        <v>#DIV/0!</v>
      </c>
      <c r="AD87" s="24">
        <v>0</v>
      </c>
      <c r="AE87" s="24">
        <v>0</v>
      </c>
      <c r="AF87" s="24">
        <v>0</v>
      </c>
      <c r="AG87" s="24">
        <v>0</v>
      </c>
      <c r="AH87" s="24">
        <v>44451</v>
      </c>
      <c r="AI87" s="24">
        <v>44451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f t="shared" si="33"/>
        <v>3500</v>
      </c>
      <c r="AQ87" s="24">
        <f t="shared" si="34"/>
        <v>2188.642</v>
      </c>
      <c r="AR87" s="24">
        <f t="shared" si="47"/>
        <v>62.53262857142856</v>
      </c>
      <c r="AS87" s="24">
        <v>3500</v>
      </c>
      <c r="AT87" s="24">
        <v>2188.642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4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24">
        <v>5</v>
      </c>
      <c r="BH87" s="24">
        <v>0</v>
      </c>
      <c r="BI87" s="24">
        <v>0</v>
      </c>
      <c r="BJ87" s="24">
        <v>0</v>
      </c>
      <c r="BK87" s="24">
        <v>0</v>
      </c>
      <c r="BL87" s="24">
        <v>0</v>
      </c>
      <c r="BM87" s="24">
        <v>0</v>
      </c>
      <c r="BN87" s="24">
        <v>55</v>
      </c>
      <c r="BO87" s="24">
        <v>0</v>
      </c>
      <c r="BP87" s="24">
        <v>0</v>
      </c>
      <c r="BQ87" s="24">
        <v>0</v>
      </c>
      <c r="BR87" s="24">
        <v>0</v>
      </c>
      <c r="BS87" s="24">
        <v>0</v>
      </c>
      <c r="BT87" s="24">
        <v>0</v>
      </c>
      <c r="BU87" s="24">
        <f t="shared" si="35"/>
        <v>64188.9</v>
      </c>
      <c r="BV87" s="24">
        <f t="shared" si="36"/>
        <v>62521.882000000005</v>
      </c>
      <c r="BW87" s="24">
        <v>0</v>
      </c>
      <c r="BX87" s="24">
        <v>0</v>
      </c>
      <c r="BY87" s="24">
        <v>0</v>
      </c>
      <c r="BZ87" s="24">
        <v>0</v>
      </c>
      <c r="CA87" s="24">
        <v>0</v>
      </c>
      <c r="CB87" s="24">
        <v>0</v>
      </c>
      <c r="CC87" s="24">
        <v>0</v>
      </c>
      <c r="CD87" s="24">
        <v>0</v>
      </c>
      <c r="CE87" s="24">
        <v>0</v>
      </c>
      <c r="CF87" s="24">
        <v>0</v>
      </c>
      <c r="CG87" s="24">
        <v>9083.4</v>
      </c>
      <c r="CH87" s="24">
        <v>6127</v>
      </c>
      <c r="CI87" s="24">
        <v>0</v>
      </c>
      <c r="CJ87" s="24">
        <f t="shared" si="37"/>
        <v>9083.4</v>
      </c>
      <c r="CK87" s="24">
        <f t="shared" si="38"/>
        <v>6127</v>
      </c>
    </row>
    <row r="88" spans="1:89" ht="17.25">
      <c r="A88" s="29">
        <v>79</v>
      </c>
      <c r="B88" s="23">
        <v>81</v>
      </c>
      <c r="C88" s="31" t="s">
        <v>130</v>
      </c>
      <c r="D88" s="24">
        <v>64.25</v>
      </c>
      <c r="E88" s="24">
        <v>5062.4925</v>
      </c>
      <c r="F88" s="24">
        <f t="shared" si="29"/>
        <v>83668.2</v>
      </c>
      <c r="G88" s="24">
        <f t="shared" si="29"/>
        <v>83835.837</v>
      </c>
      <c r="H88" s="24">
        <f t="shared" si="39"/>
        <v>100.20035927628419</v>
      </c>
      <c r="I88" s="24">
        <f t="shared" si="30"/>
        <v>10600.5</v>
      </c>
      <c r="J88" s="24">
        <f t="shared" si="30"/>
        <v>10768.137</v>
      </c>
      <c r="K88" s="24">
        <f t="shared" si="40"/>
        <v>101.58140653742748</v>
      </c>
      <c r="L88" s="24">
        <f t="shared" si="31"/>
        <v>4000</v>
      </c>
      <c r="M88" s="24">
        <f t="shared" si="32"/>
        <v>4022.372</v>
      </c>
      <c r="N88" s="24">
        <f t="shared" si="41"/>
        <v>100.5593</v>
      </c>
      <c r="O88" s="24">
        <v>0</v>
      </c>
      <c r="P88" s="24">
        <v>22.372</v>
      </c>
      <c r="Q88" s="24" t="e">
        <f t="shared" si="42"/>
        <v>#DIV/0!</v>
      </c>
      <c r="R88" s="24">
        <v>5000</v>
      </c>
      <c r="S88" s="24">
        <v>5055</v>
      </c>
      <c r="T88" s="24">
        <f t="shared" si="43"/>
        <v>101.1</v>
      </c>
      <c r="U88" s="24">
        <v>4000</v>
      </c>
      <c r="V88" s="24">
        <v>4000</v>
      </c>
      <c r="W88" s="24">
        <f t="shared" si="44"/>
        <v>100</v>
      </c>
      <c r="X88" s="24">
        <v>67</v>
      </c>
      <c r="Y88" s="24">
        <v>151.2</v>
      </c>
      <c r="Z88" s="24">
        <f t="shared" si="45"/>
        <v>225.67164179104475</v>
      </c>
      <c r="AA88" s="24">
        <v>0</v>
      </c>
      <c r="AB88" s="24">
        <v>0</v>
      </c>
      <c r="AC88" s="24" t="e">
        <f t="shared" si="46"/>
        <v>#DIV/0!</v>
      </c>
      <c r="AD88" s="24">
        <v>0</v>
      </c>
      <c r="AE88" s="24">
        <v>0</v>
      </c>
      <c r="AF88" s="24">
        <v>0</v>
      </c>
      <c r="AG88" s="24">
        <v>0</v>
      </c>
      <c r="AH88" s="24">
        <v>73067.7</v>
      </c>
      <c r="AI88" s="24">
        <v>73067.7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f t="shared" si="33"/>
        <v>1533.5</v>
      </c>
      <c r="AQ88" s="24">
        <f t="shared" si="34"/>
        <v>1539.565</v>
      </c>
      <c r="AR88" s="24">
        <f t="shared" si="47"/>
        <v>100.39550048907728</v>
      </c>
      <c r="AS88" s="24">
        <v>302</v>
      </c>
      <c r="AT88" s="24">
        <v>497.965</v>
      </c>
      <c r="AU88" s="24">
        <v>328.5</v>
      </c>
      <c r="AV88" s="24">
        <v>138</v>
      </c>
      <c r="AW88" s="24">
        <v>0</v>
      </c>
      <c r="AX88" s="24">
        <v>0</v>
      </c>
      <c r="AY88" s="24">
        <v>903</v>
      </c>
      <c r="AZ88" s="24">
        <v>903.6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4">
        <v>0</v>
      </c>
      <c r="BH88" s="24">
        <v>0</v>
      </c>
      <c r="BI88" s="24">
        <v>0</v>
      </c>
      <c r="BJ88" s="24">
        <v>0</v>
      </c>
      <c r="BK88" s="24">
        <v>0</v>
      </c>
      <c r="BL88" s="24">
        <v>0</v>
      </c>
      <c r="BM88" s="24">
        <v>0</v>
      </c>
      <c r="BN88" s="24">
        <v>0</v>
      </c>
      <c r="BO88" s="24">
        <v>0</v>
      </c>
      <c r="BP88" s="24">
        <v>0</v>
      </c>
      <c r="BQ88" s="24">
        <v>0</v>
      </c>
      <c r="BR88" s="24">
        <v>0</v>
      </c>
      <c r="BS88" s="24">
        <v>0</v>
      </c>
      <c r="BT88" s="24">
        <v>0</v>
      </c>
      <c r="BU88" s="24">
        <f t="shared" si="35"/>
        <v>83668.2</v>
      </c>
      <c r="BV88" s="24">
        <f t="shared" si="36"/>
        <v>83835.837</v>
      </c>
      <c r="BW88" s="24">
        <v>0</v>
      </c>
      <c r="BX88" s="24">
        <v>0</v>
      </c>
      <c r="BY88" s="24">
        <v>0</v>
      </c>
      <c r="BZ88" s="24">
        <v>0</v>
      </c>
      <c r="CA88" s="24">
        <v>0</v>
      </c>
      <c r="CB88" s="24">
        <v>0</v>
      </c>
      <c r="CC88" s="24">
        <v>0</v>
      </c>
      <c r="CD88" s="24">
        <v>0</v>
      </c>
      <c r="CE88" s="24">
        <v>0</v>
      </c>
      <c r="CF88" s="24">
        <v>0</v>
      </c>
      <c r="CG88" s="24">
        <v>13868</v>
      </c>
      <c r="CH88" s="24">
        <v>13717.258</v>
      </c>
      <c r="CI88" s="24">
        <v>0</v>
      </c>
      <c r="CJ88" s="24">
        <f t="shared" si="37"/>
        <v>13868</v>
      </c>
      <c r="CK88" s="24">
        <f t="shared" si="38"/>
        <v>13717.258</v>
      </c>
    </row>
    <row r="89" spans="1:89" ht="17.25">
      <c r="A89" s="29">
        <v>80</v>
      </c>
      <c r="B89" s="23">
        <v>38</v>
      </c>
      <c r="C89" s="33" t="s">
        <v>131</v>
      </c>
      <c r="D89" s="24">
        <v>11249.039</v>
      </c>
      <c r="E89" s="24">
        <v>13733.326</v>
      </c>
      <c r="F89" s="24">
        <f t="shared" si="29"/>
        <v>116849.79999999999</v>
      </c>
      <c r="G89" s="24">
        <f t="shared" si="29"/>
        <v>117155.535</v>
      </c>
      <c r="H89" s="24">
        <f t="shared" si="39"/>
        <v>100.2616478590464</v>
      </c>
      <c r="I89" s="24">
        <f t="shared" si="30"/>
        <v>33853.5</v>
      </c>
      <c r="J89" s="24">
        <f t="shared" si="30"/>
        <v>34284.935</v>
      </c>
      <c r="K89" s="24">
        <f t="shared" si="40"/>
        <v>101.27441771161033</v>
      </c>
      <c r="L89" s="24">
        <f t="shared" si="31"/>
        <v>15104.5</v>
      </c>
      <c r="M89" s="24">
        <f t="shared" si="32"/>
        <v>18436.263000000003</v>
      </c>
      <c r="N89" s="24">
        <f t="shared" si="41"/>
        <v>122.05808202853457</v>
      </c>
      <c r="O89" s="24">
        <v>244.3</v>
      </c>
      <c r="P89" s="24">
        <v>51.846</v>
      </c>
      <c r="Q89" s="24">
        <f t="shared" si="42"/>
        <v>21.222267703643062</v>
      </c>
      <c r="R89" s="24">
        <v>12303.2</v>
      </c>
      <c r="S89" s="24">
        <v>10496.487</v>
      </c>
      <c r="T89" s="24">
        <f t="shared" si="43"/>
        <v>85.31509688536315</v>
      </c>
      <c r="U89" s="24">
        <v>14860.2</v>
      </c>
      <c r="V89" s="24">
        <v>18384.417</v>
      </c>
      <c r="W89" s="24">
        <f t="shared" si="44"/>
        <v>123.71581136189285</v>
      </c>
      <c r="X89" s="24">
        <v>1320</v>
      </c>
      <c r="Y89" s="24">
        <v>965.8</v>
      </c>
      <c r="Z89" s="24">
        <f t="shared" si="45"/>
        <v>73.16666666666667</v>
      </c>
      <c r="AA89" s="24">
        <v>0</v>
      </c>
      <c r="AB89" s="24">
        <v>0</v>
      </c>
      <c r="AC89" s="24" t="e">
        <f t="shared" si="46"/>
        <v>#DIV/0!</v>
      </c>
      <c r="AD89" s="24">
        <v>0</v>
      </c>
      <c r="AE89" s="24">
        <v>0</v>
      </c>
      <c r="AF89" s="24">
        <v>0</v>
      </c>
      <c r="AG89" s="24">
        <v>0</v>
      </c>
      <c r="AH89" s="24">
        <v>82996.3</v>
      </c>
      <c r="AI89" s="24">
        <v>82870.6</v>
      </c>
      <c r="AJ89" s="24">
        <v>0</v>
      </c>
      <c r="AK89" s="24">
        <v>0</v>
      </c>
      <c r="AL89" s="24">
        <v>0</v>
      </c>
      <c r="AM89" s="24">
        <v>0</v>
      </c>
      <c r="AN89" s="24">
        <v>0</v>
      </c>
      <c r="AO89" s="24">
        <v>0</v>
      </c>
      <c r="AP89" s="24">
        <f t="shared" si="33"/>
        <v>5125.8</v>
      </c>
      <c r="AQ89" s="24">
        <f t="shared" si="34"/>
        <v>3891.885</v>
      </c>
      <c r="AR89" s="24">
        <f t="shared" si="47"/>
        <v>75.92736743532717</v>
      </c>
      <c r="AS89" s="24">
        <v>5125.8</v>
      </c>
      <c r="AT89" s="24">
        <v>3891.885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4">
        <v>0</v>
      </c>
      <c r="BA89" s="24">
        <v>0</v>
      </c>
      <c r="BB89" s="24">
        <v>0</v>
      </c>
      <c r="BC89" s="24">
        <v>0</v>
      </c>
      <c r="BD89" s="24">
        <v>0</v>
      </c>
      <c r="BE89" s="24">
        <v>0</v>
      </c>
      <c r="BF89" s="24">
        <v>272</v>
      </c>
      <c r="BG89" s="24">
        <v>0</v>
      </c>
      <c r="BH89" s="24">
        <v>222.5</v>
      </c>
      <c r="BI89" s="24">
        <v>0</v>
      </c>
      <c r="BJ89" s="24">
        <v>0</v>
      </c>
      <c r="BK89" s="24">
        <v>0</v>
      </c>
      <c r="BL89" s="24">
        <v>0</v>
      </c>
      <c r="BM89" s="24">
        <v>0</v>
      </c>
      <c r="BN89" s="24">
        <v>0</v>
      </c>
      <c r="BO89" s="24">
        <v>0</v>
      </c>
      <c r="BP89" s="24">
        <v>0</v>
      </c>
      <c r="BQ89" s="24">
        <v>0</v>
      </c>
      <c r="BR89" s="24">
        <v>0</v>
      </c>
      <c r="BS89" s="24">
        <v>0</v>
      </c>
      <c r="BT89" s="24">
        <v>0</v>
      </c>
      <c r="BU89" s="24">
        <f t="shared" si="35"/>
        <v>116849.8</v>
      </c>
      <c r="BV89" s="24">
        <f t="shared" si="36"/>
        <v>117155.535</v>
      </c>
      <c r="BW89" s="24">
        <v>0</v>
      </c>
      <c r="BX89" s="24">
        <v>0</v>
      </c>
      <c r="BY89" s="24">
        <v>0</v>
      </c>
      <c r="BZ89" s="24">
        <v>0</v>
      </c>
      <c r="CA89" s="24">
        <v>0</v>
      </c>
      <c r="CB89" s="24">
        <v>0</v>
      </c>
      <c r="CC89" s="24">
        <v>0</v>
      </c>
      <c r="CD89" s="24">
        <v>0</v>
      </c>
      <c r="CE89" s="24">
        <v>0</v>
      </c>
      <c r="CF89" s="24">
        <v>0</v>
      </c>
      <c r="CG89" s="24">
        <v>17300</v>
      </c>
      <c r="CH89" s="24">
        <v>13000</v>
      </c>
      <c r="CI89" s="24">
        <v>0</v>
      </c>
      <c r="CJ89" s="24">
        <f t="shared" si="37"/>
        <v>17300</v>
      </c>
      <c r="CK89" s="24">
        <f t="shared" si="38"/>
        <v>13000</v>
      </c>
    </row>
    <row r="90" spans="1:89" ht="17.25">
      <c r="A90" s="29">
        <v>81</v>
      </c>
      <c r="B90" s="23">
        <v>4</v>
      </c>
      <c r="C90" s="34" t="s">
        <v>132</v>
      </c>
      <c r="D90" s="24">
        <v>9.2233</v>
      </c>
      <c r="E90" s="24">
        <v>1008.1778</v>
      </c>
      <c r="F90" s="24">
        <f t="shared" si="29"/>
        <v>507446.4</v>
      </c>
      <c r="G90" s="24">
        <f t="shared" si="29"/>
        <v>498096.4661999999</v>
      </c>
      <c r="H90" s="24">
        <f t="shared" si="39"/>
        <v>98.15745391040312</v>
      </c>
      <c r="I90" s="24">
        <f t="shared" si="30"/>
        <v>118157.2</v>
      </c>
      <c r="J90" s="24">
        <f t="shared" si="30"/>
        <v>110935.4642</v>
      </c>
      <c r="K90" s="24">
        <f t="shared" si="40"/>
        <v>93.88802730599575</v>
      </c>
      <c r="L90" s="24">
        <f t="shared" si="31"/>
        <v>69256</v>
      </c>
      <c r="M90" s="24">
        <f t="shared" si="32"/>
        <v>65533.7045</v>
      </c>
      <c r="N90" s="24">
        <f t="shared" si="41"/>
        <v>94.62530972045742</v>
      </c>
      <c r="O90" s="24">
        <v>11400</v>
      </c>
      <c r="P90" s="24">
        <v>11331.6835</v>
      </c>
      <c r="Q90" s="24">
        <f t="shared" si="42"/>
        <v>99.40073245614033</v>
      </c>
      <c r="R90" s="24">
        <v>9600</v>
      </c>
      <c r="S90" s="24">
        <v>7419.5048</v>
      </c>
      <c r="T90" s="24">
        <f t="shared" si="43"/>
        <v>77.28650833333333</v>
      </c>
      <c r="U90" s="24">
        <v>57856</v>
      </c>
      <c r="V90" s="24">
        <v>54202.021</v>
      </c>
      <c r="W90" s="24">
        <f t="shared" si="44"/>
        <v>93.68435598727876</v>
      </c>
      <c r="X90" s="24">
        <v>8740</v>
      </c>
      <c r="Y90" s="24">
        <v>5509.423</v>
      </c>
      <c r="Z90" s="24">
        <f t="shared" si="45"/>
        <v>63.03687643020594</v>
      </c>
      <c r="AA90" s="24">
        <v>6000</v>
      </c>
      <c r="AB90" s="24">
        <v>2915.2</v>
      </c>
      <c r="AC90" s="24">
        <f t="shared" si="46"/>
        <v>48.58666666666666</v>
      </c>
      <c r="AD90" s="24">
        <v>0</v>
      </c>
      <c r="AE90" s="24">
        <v>0</v>
      </c>
      <c r="AF90" s="24">
        <v>0</v>
      </c>
      <c r="AG90" s="24">
        <v>0</v>
      </c>
      <c r="AH90" s="24">
        <v>361609.3</v>
      </c>
      <c r="AI90" s="24">
        <v>361609.3</v>
      </c>
      <c r="AJ90" s="24">
        <v>15145</v>
      </c>
      <c r="AK90" s="24">
        <v>13301</v>
      </c>
      <c r="AL90" s="24">
        <v>0</v>
      </c>
      <c r="AM90" s="24">
        <v>0</v>
      </c>
      <c r="AN90" s="24">
        <v>0</v>
      </c>
      <c r="AO90" s="24">
        <v>0</v>
      </c>
      <c r="AP90" s="24">
        <f t="shared" si="33"/>
        <v>24301.2</v>
      </c>
      <c r="AQ90" s="24">
        <f t="shared" si="34"/>
        <v>20738.7171</v>
      </c>
      <c r="AR90" s="24">
        <f t="shared" si="47"/>
        <v>85.3403004789887</v>
      </c>
      <c r="AS90" s="24">
        <v>3062.5</v>
      </c>
      <c r="AT90" s="24">
        <v>3034.8631</v>
      </c>
      <c r="AU90" s="24">
        <v>14938.7</v>
      </c>
      <c r="AV90" s="24">
        <v>12232.797</v>
      </c>
      <c r="AW90" s="24">
        <v>3300</v>
      </c>
      <c r="AX90" s="24">
        <v>1980.035</v>
      </c>
      <c r="AY90" s="24">
        <v>3000</v>
      </c>
      <c r="AZ90" s="24">
        <v>3491.022</v>
      </c>
      <c r="BA90" s="24">
        <v>0</v>
      </c>
      <c r="BB90" s="24">
        <v>0</v>
      </c>
      <c r="BC90" s="24">
        <v>5534.9</v>
      </c>
      <c r="BD90" s="24">
        <v>5434.936</v>
      </c>
      <c r="BE90" s="24">
        <v>0</v>
      </c>
      <c r="BF90" s="24">
        <v>0</v>
      </c>
      <c r="BG90" s="24">
        <v>100</v>
      </c>
      <c r="BH90" s="24">
        <v>361.1</v>
      </c>
      <c r="BI90" s="24">
        <v>0</v>
      </c>
      <c r="BJ90" s="24">
        <v>0</v>
      </c>
      <c r="BK90" s="24">
        <v>275.1</v>
      </c>
      <c r="BL90" s="24">
        <v>60</v>
      </c>
      <c r="BM90" s="24">
        <v>8049.9218</v>
      </c>
      <c r="BN90" s="24">
        <v>100</v>
      </c>
      <c r="BO90" s="24">
        <v>15</v>
      </c>
      <c r="BP90" s="24">
        <v>0</v>
      </c>
      <c r="BQ90" s="24">
        <v>0</v>
      </c>
      <c r="BR90" s="24">
        <v>0</v>
      </c>
      <c r="BS90" s="24">
        <v>392.893</v>
      </c>
      <c r="BT90" s="24">
        <v>-181</v>
      </c>
      <c r="BU90" s="24">
        <f t="shared" si="35"/>
        <v>500446.4</v>
      </c>
      <c r="BV90" s="24">
        <f t="shared" si="36"/>
        <v>491099.70019999996</v>
      </c>
      <c r="BW90" s="24">
        <v>0</v>
      </c>
      <c r="BX90" s="24">
        <v>0</v>
      </c>
      <c r="BY90" s="24">
        <v>7000</v>
      </c>
      <c r="BZ90" s="24">
        <v>6996.766</v>
      </c>
      <c r="CA90" s="24">
        <v>0</v>
      </c>
      <c r="CB90" s="24">
        <v>0</v>
      </c>
      <c r="CC90" s="24">
        <v>0</v>
      </c>
      <c r="CD90" s="24">
        <v>0</v>
      </c>
      <c r="CE90" s="24">
        <v>0</v>
      </c>
      <c r="CF90" s="24">
        <v>0</v>
      </c>
      <c r="CG90" s="24">
        <v>74500</v>
      </c>
      <c r="CH90" s="24">
        <v>69560</v>
      </c>
      <c r="CI90" s="24">
        <v>0</v>
      </c>
      <c r="CJ90" s="24">
        <f t="shared" si="37"/>
        <v>81500</v>
      </c>
      <c r="CK90" s="24">
        <f t="shared" si="38"/>
        <v>76556.766</v>
      </c>
    </row>
    <row r="91" spans="1:89" ht="17.25">
      <c r="A91" s="29">
        <v>82</v>
      </c>
      <c r="B91" s="23">
        <v>74</v>
      </c>
      <c r="C91" s="34" t="s">
        <v>133</v>
      </c>
      <c r="D91" s="24">
        <v>0</v>
      </c>
      <c r="E91" s="24">
        <v>748.5821</v>
      </c>
      <c r="F91" s="24">
        <f t="shared" si="29"/>
        <v>16975</v>
      </c>
      <c r="G91" s="24">
        <f t="shared" si="29"/>
        <v>17198.394999999997</v>
      </c>
      <c r="H91" s="24">
        <f t="shared" si="39"/>
        <v>101.31602356406478</v>
      </c>
      <c r="I91" s="24">
        <f t="shared" si="30"/>
        <v>8407.4</v>
      </c>
      <c r="J91" s="24">
        <f t="shared" si="30"/>
        <v>8630.695</v>
      </c>
      <c r="K91" s="24">
        <f t="shared" si="40"/>
        <v>102.65593405809167</v>
      </c>
      <c r="L91" s="24">
        <f t="shared" si="31"/>
        <v>1355</v>
      </c>
      <c r="M91" s="24">
        <f t="shared" si="32"/>
        <v>1948.842</v>
      </c>
      <c r="N91" s="24">
        <f t="shared" si="41"/>
        <v>143.8259778597786</v>
      </c>
      <c r="O91" s="24">
        <v>0</v>
      </c>
      <c r="P91" s="24">
        <v>285.442</v>
      </c>
      <c r="Q91" s="24" t="e">
        <f t="shared" si="42"/>
        <v>#DIV/0!</v>
      </c>
      <c r="R91" s="24">
        <v>3666</v>
      </c>
      <c r="S91" s="24">
        <v>2826.745</v>
      </c>
      <c r="T91" s="24">
        <f t="shared" si="43"/>
        <v>77.10706492089471</v>
      </c>
      <c r="U91" s="24">
        <v>1355</v>
      </c>
      <c r="V91" s="24">
        <v>1663.4</v>
      </c>
      <c r="W91" s="24">
        <f t="shared" si="44"/>
        <v>122.76014760147602</v>
      </c>
      <c r="X91" s="24">
        <v>92</v>
      </c>
      <c r="Y91" s="24">
        <v>243</v>
      </c>
      <c r="Z91" s="24">
        <f t="shared" si="45"/>
        <v>264.1304347826087</v>
      </c>
      <c r="AA91" s="24">
        <v>0</v>
      </c>
      <c r="AB91" s="24">
        <v>0</v>
      </c>
      <c r="AC91" s="24" t="e">
        <f t="shared" si="46"/>
        <v>#DIV/0!</v>
      </c>
      <c r="AD91" s="24">
        <v>0</v>
      </c>
      <c r="AE91" s="24">
        <v>0</v>
      </c>
      <c r="AF91" s="24">
        <v>0</v>
      </c>
      <c r="AG91" s="24">
        <v>0</v>
      </c>
      <c r="AH91" s="24">
        <v>8567.6</v>
      </c>
      <c r="AI91" s="24">
        <v>8567.7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f t="shared" si="33"/>
        <v>3294.4</v>
      </c>
      <c r="AQ91" s="24">
        <f t="shared" si="34"/>
        <v>3509.063</v>
      </c>
      <c r="AR91" s="24">
        <f t="shared" si="47"/>
        <v>106.51599684312774</v>
      </c>
      <c r="AS91" s="24">
        <v>3294.4</v>
      </c>
      <c r="AT91" s="24">
        <v>3509.063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0</v>
      </c>
      <c r="BF91" s="24">
        <v>0</v>
      </c>
      <c r="BG91" s="24">
        <v>0</v>
      </c>
      <c r="BH91" s="24">
        <v>10</v>
      </c>
      <c r="BI91" s="24">
        <v>0</v>
      </c>
      <c r="BJ91" s="24">
        <v>0</v>
      </c>
      <c r="BK91" s="24">
        <v>0</v>
      </c>
      <c r="BL91" s="24">
        <v>0</v>
      </c>
      <c r="BM91" s="24">
        <v>90.045</v>
      </c>
      <c r="BN91" s="24">
        <v>0</v>
      </c>
      <c r="BO91" s="24">
        <v>0</v>
      </c>
      <c r="BP91" s="24">
        <v>0</v>
      </c>
      <c r="BQ91" s="24">
        <v>0</v>
      </c>
      <c r="BR91" s="24">
        <v>0</v>
      </c>
      <c r="BS91" s="24">
        <v>3</v>
      </c>
      <c r="BT91" s="24">
        <v>0</v>
      </c>
      <c r="BU91" s="24">
        <f t="shared" si="35"/>
        <v>16975</v>
      </c>
      <c r="BV91" s="24">
        <f t="shared" si="36"/>
        <v>17198.394999999997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4">
        <v>0</v>
      </c>
      <c r="CD91" s="24">
        <v>0</v>
      </c>
      <c r="CE91" s="24">
        <v>0</v>
      </c>
      <c r="CF91" s="24">
        <v>0</v>
      </c>
      <c r="CG91" s="24">
        <v>0</v>
      </c>
      <c r="CH91" s="24">
        <v>0</v>
      </c>
      <c r="CI91" s="24">
        <v>0</v>
      </c>
      <c r="CJ91" s="24">
        <f t="shared" si="37"/>
        <v>0</v>
      </c>
      <c r="CK91" s="24">
        <f t="shared" si="38"/>
        <v>0</v>
      </c>
    </row>
    <row r="92" spans="1:89" ht="17.25">
      <c r="A92" s="29">
        <v>83</v>
      </c>
      <c r="B92" s="23">
        <v>85</v>
      </c>
      <c r="C92" s="33" t="s">
        <v>134</v>
      </c>
      <c r="D92" s="24">
        <v>55.6</v>
      </c>
      <c r="E92" s="24">
        <v>387.4768</v>
      </c>
      <c r="F92" s="24">
        <f t="shared" si="29"/>
        <v>38988.9</v>
      </c>
      <c r="G92" s="24">
        <f t="shared" si="29"/>
        <v>37119.963</v>
      </c>
      <c r="H92" s="24">
        <f t="shared" si="39"/>
        <v>95.20648953933043</v>
      </c>
      <c r="I92" s="24">
        <f t="shared" si="30"/>
        <v>10450</v>
      </c>
      <c r="J92" s="24">
        <f t="shared" si="30"/>
        <v>8581.063</v>
      </c>
      <c r="K92" s="24">
        <f t="shared" si="40"/>
        <v>82.11543540669857</v>
      </c>
      <c r="L92" s="24">
        <f t="shared" si="31"/>
        <v>2150</v>
      </c>
      <c r="M92" s="24">
        <f t="shared" si="32"/>
        <v>1897.335</v>
      </c>
      <c r="N92" s="24">
        <f t="shared" si="41"/>
        <v>88.24813953488372</v>
      </c>
      <c r="O92" s="24">
        <v>150</v>
      </c>
      <c r="P92" s="24">
        <v>214.65</v>
      </c>
      <c r="Q92" s="24">
        <f t="shared" si="42"/>
        <v>143.1</v>
      </c>
      <c r="R92" s="24">
        <v>6500</v>
      </c>
      <c r="S92" s="24">
        <v>5540.472</v>
      </c>
      <c r="T92" s="24">
        <f t="shared" si="43"/>
        <v>85.23803076923076</v>
      </c>
      <c r="U92" s="24">
        <v>2000</v>
      </c>
      <c r="V92" s="24">
        <v>1682.685</v>
      </c>
      <c r="W92" s="24">
        <f t="shared" si="44"/>
        <v>84.13425</v>
      </c>
      <c r="X92" s="24">
        <v>200</v>
      </c>
      <c r="Y92" s="24">
        <v>243</v>
      </c>
      <c r="Z92" s="24">
        <f t="shared" si="45"/>
        <v>121.50000000000001</v>
      </c>
      <c r="AA92" s="24">
        <v>0</v>
      </c>
      <c r="AB92" s="24">
        <v>0</v>
      </c>
      <c r="AC92" s="24" t="e">
        <f t="shared" si="46"/>
        <v>#DIV/0!</v>
      </c>
      <c r="AD92" s="24">
        <v>0</v>
      </c>
      <c r="AE92" s="24">
        <v>0</v>
      </c>
      <c r="AF92" s="24">
        <v>0</v>
      </c>
      <c r="AG92" s="24">
        <v>0</v>
      </c>
      <c r="AH92" s="24">
        <v>28538.9</v>
      </c>
      <c r="AI92" s="24">
        <v>28538.9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f t="shared" si="33"/>
        <v>1200</v>
      </c>
      <c r="AQ92" s="24">
        <f t="shared" si="34"/>
        <v>552.174</v>
      </c>
      <c r="AR92" s="24">
        <f t="shared" si="47"/>
        <v>46.0145</v>
      </c>
      <c r="AS92" s="24">
        <v>900</v>
      </c>
      <c r="AT92" s="24">
        <v>552.174</v>
      </c>
      <c r="AU92" s="24">
        <v>300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24">
        <v>200</v>
      </c>
      <c r="BH92" s="24">
        <v>80.5</v>
      </c>
      <c r="BI92" s="24">
        <v>0</v>
      </c>
      <c r="BJ92" s="24">
        <v>0</v>
      </c>
      <c r="BK92" s="24">
        <v>0</v>
      </c>
      <c r="BL92" s="24">
        <v>200</v>
      </c>
      <c r="BM92" s="24">
        <v>267.582</v>
      </c>
      <c r="BN92" s="24">
        <v>0</v>
      </c>
      <c r="BO92" s="24">
        <v>0</v>
      </c>
      <c r="BP92" s="24">
        <v>0</v>
      </c>
      <c r="BQ92" s="24">
        <v>0</v>
      </c>
      <c r="BR92" s="24">
        <v>0</v>
      </c>
      <c r="BS92" s="24">
        <v>0</v>
      </c>
      <c r="BT92" s="24">
        <v>0</v>
      </c>
      <c r="BU92" s="24">
        <f t="shared" si="35"/>
        <v>38988.9</v>
      </c>
      <c r="BV92" s="24">
        <f t="shared" si="36"/>
        <v>37119.963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0</v>
      </c>
      <c r="CC92" s="24">
        <v>0</v>
      </c>
      <c r="CD92" s="24">
        <v>0</v>
      </c>
      <c r="CE92" s="24">
        <v>0</v>
      </c>
      <c r="CF92" s="24">
        <v>0</v>
      </c>
      <c r="CG92" s="24">
        <v>2000</v>
      </c>
      <c r="CH92" s="24">
        <v>1557.74</v>
      </c>
      <c r="CI92" s="24">
        <v>0</v>
      </c>
      <c r="CJ92" s="24">
        <f t="shared" si="37"/>
        <v>2000</v>
      </c>
      <c r="CK92" s="24">
        <f t="shared" si="38"/>
        <v>1557.74</v>
      </c>
    </row>
    <row r="93" spans="1:89" ht="17.25">
      <c r="A93" s="29">
        <v>84</v>
      </c>
      <c r="B93" s="23">
        <v>69</v>
      </c>
      <c r="C93" s="33" t="s">
        <v>135</v>
      </c>
      <c r="D93" s="24">
        <v>0</v>
      </c>
      <c r="E93" s="24">
        <v>191.873</v>
      </c>
      <c r="F93" s="24">
        <f t="shared" si="29"/>
        <v>12032.5</v>
      </c>
      <c r="G93" s="24">
        <f t="shared" si="29"/>
        <v>12606.028999999999</v>
      </c>
      <c r="H93" s="24">
        <f t="shared" si="39"/>
        <v>104.76649906503219</v>
      </c>
      <c r="I93" s="24">
        <f t="shared" si="30"/>
        <v>3478.5</v>
      </c>
      <c r="J93" s="24">
        <f t="shared" si="30"/>
        <v>4052.0289999999995</v>
      </c>
      <c r="K93" s="24">
        <f t="shared" si="40"/>
        <v>116.48782521201666</v>
      </c>
      <c r="L93" s="24">
        <f t="shared" si="31"/>
        <v>836.9</v>
      </c>
      <c r="M93" s="24">
        <f t="shared" si="32"/>
        <v>877.39</v>
      </c>
      <c r="N93" s="24">
        <f t="shared" si="41"/>
        <v>104.83809296212212</v>
      </c>
      <c r="O93" s="24">
        <v>122</v>
      </c>
      <c r="P93" s="24">
        <v>164.33</v>
      </c>
      <c r="Q93" s="24">
        <f t="shared" si="42"/>
        <v>134.69672131147541</v>
      </c>
      <c r="R93" s="24">
        <v>1321.8</v>
      </c>
      <c r="S93" s="24">
        <v>1355.187</v>
      </c>
      <c r="T93" s="24">
        <f t="shared" si="43"/>
        <v>102.52587380844302</v>
      </c>
      <c r="U93" s="24">
        <v>714.9</v>
      </c>
      <c r="V93" s="24">
        <v>713.06</v>
      </c>
      <c r="W93" s="24">
        <f t="shared" si="44"/>
        <v>99.74262134564275</v>
      </c>
      <c r="X93" s="24">
        <v>208</v>
      </c>
      <c r="Y93" s="24">
        <v>212</v>
      </c>
      <c r="Z93" s="24">
        <f t="shared" si="45"/>
        <v>101.92307692307692</v>
      </c>
      <c r="AA93" s="24">
        <v>0</v>
      </c>
      <c r="AB93" s="24">
        <v>0</v>
      </c>
      <c r="AC93" s="24" t="e">
        <f t="shared" si="46"/>
        <v>#DIV/0!</v>
      </c>
      <c r="AD93" s="24">
        <v>0</v>
      </c>
      <c r="AE93" s="24">
        <v>0</v>
      </c>
      <c r="AF93" s="24">
        <v>0</v>
      </c>
      <c r="AG93" s="24">
        <v>0</v>
      </c>
      <c r="AH93" s="24">
        <v>8554</v>
      </c>
      <c r="AI93" s="24">
        <v>8554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f t="shared" si="33"/>
        <v>1111.8</v>
      </c>
      <c r="AQ93" s="24">
        <f t="shared" si="34"/>
        <v>1575.452</v>
      </c>
      <c r="AR93" s="24">
        <f t="shared" si="47"/>
        <v>141.70282424896564</v>
      </c>
      <c r="AS93" s="24">
        <v>1111.8</v>
      </c>
      <c r="AT93" s="24">
        <v>1575.452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20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  <c r="BP93" s="24">
        <v>0</v>
      </c>
      <c r="BQ93" s="24">
        <v>0</v>
      </c>
      <c r="BR93" s="24">
        <v>0</v>
      </c>
      <c r="BS93" s="24">
        <v>12</v>
      </c>
      <c r="BT93" s="24">
        <v>0</v>
      </c>
      <c r="BU93" s="24">
        <f t="shared" si="35"/>
        <v>12032.5</v>
      </c>
      <c r="BV93" s="24">
        <f t="shared" si="36"/>
        <v>12606.028999999999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0</v>
      </c>
      <c r="CD93" s="24">
        <v>0</v>
      </c>
      <c r="CE93" s="24">
        <v>0</v>
      </c>
      <c r="CF93" s="24">
        <v>0</v>
      </c>
      <c r="CG93" s="24">
        <v>0</v>
      </c>
      <c r="CH93" s="24">
        <v>0</v>
      </c>
      <c r="CI93" s="24">
        <v>0</v>
      </c>
      <c r="CJ93" s="24">
        <f t="shared" si="37"/>
        <v>0</v>
      </c>
      <c r="CK93" s="24">
        <f t="shared" si="38"/>
        <v>0</v>
      </c>
    </row>
    <row r="94" spans="1:89" ht="17.25">
      <c r="A94" s="29">
        <v>85</v>
      </c>
      <c r="B94" s="23">
        <v>23</v>
      </c>
      <c r="C94" s="33" t="s">
        <v>136</v>
      </c>
      <c r="D94" s="24">
        <v>0</v>
      </c>
      <c r="E94" s="24">
        <v>2322.6969</v>
      </c>
      <c r="F94" s="24">
        <f t="shared" si="29"/>
        <v>41254.6</v>
      </c>
      <c r="G94" s="24">
        <f t="shared" si="29"/>
        <v>40885.07399999999</v>
      </c>
      <c r="H94" s="24">
        <f t="shared" si="39"/>
        <v>99.10427928037114</v>
      </c>
      <c r="I94" s="24">
        <f t="shared" si="30"/>
        <v>7846</v>
      </c>
      <c r="J94" s="24">
        <f t="shared" si="30"/>
        <v>7476.474</v>
      </c>
      <c r="K94" s="24">
        <f t="shared" si="40"/>
        <v>95.29026255416773</v>
      </c>
      <c r="L94" s="24">
        <f t="shared" si="31"/>
        <v>2308.8</v>
      </c>
      <c r="M94" s="24">
        <f t="shared" si="32"/>
        <v>4000.7780000000002</v>
      </c>
      <c r="N94" s="24">
        <f t="shared" si="41"/>
        <v>173.2838704088704</v>
      </c>
      <c r="O94" s="24">
        <v>0</v>
      </c>
      <c r="P94" s="24">
        <v>306.528</v>
      </c>
      <c r="Q94" s="24" t="e">
        <f t="shared" si="42"/>
        <v>#DIV/0!</v>
      </c>
      <c r="R94" s="24">
        <v>5287.2</v>
      </c>
      <c r="S94" s="24">
        <v>2758.295</v>
      </c>
      <c r="T94" s="24">
        <f t="shared" si="43"/>
        <v>52.169295657436834</v>
      </c>
      <c r="U94" s="24">
        <v>2308.8</v>
      </c>
      <c r="V94" s="24">
        <v>3694.25</v>
      </c>
      <c r="W94" s="24">
        <f t="shared" si="44"/>
        <v>160.0073631323631</v>
      </c>
      <c r="X94" s="24">
        <v>50</v>
      </c>
      <c r="Y94" s="24">
        <v>245</v>
      </c>
      <c r="Z94" s="24">
        <f t="shared" si="45"/>
        <v>490.00000000000006</v>
      </c>
      <c r="AA94" s="24">
        <v>0</v>
      </c>
      <c r="AB94" s="24">
        <v>0</v>
      </c>
      <c r="AC94" s="24" t="e">
        <f t="shared" si="46"/>
        <v>#DIV/0!</v>
      </c>
      <c r="AD94" s="24">
        <v>0</v>
      </c>
      <c r="AE94" s="24">
        <v>0</v>
      </c>
      <c r="AF94" s="24">
        <v>0</v>
      </c>
      <c r="AG94" s="24">
        <v>0</v>
      </c>
      <c r="AH94" s="24">
        <v>33192.6</v>
      </c>
      <c r="AI94" s="24">
        <v>33192.6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f t="shared" si="33"/>
        <v>200</v>
      </c>
      <c r="AQ94" s="24">
        <f t="shared" si="34"/>
        <v>472.401</v>
      </c>
      <c r="AR94" s="24">
        <f t="shared" si="47"/>
        <v>236.20049999999998</v>
      </c>
      <c r="AS94" s="24">
        <v>200</v>
      </c>
      <c r="AT94" s="24">
        <v>472.401</v>
      </c>
      <c r="AU94" s="24">
        <v>0</v>
      </c>
      <c r="AV94" s="24">
        <v>0</v>
      </c>
      <c r="AW94" s="24">
        <v>0</v>
      </c>
      <c r="AX94" s="24">
        <v>0</v>
      </c>
      <c r="AY94" s="24">
        <v>0</v>
      </c>
      <c r="AZ94" s="24">
        <v>0</v>
      </c>
      <c r="BA94" s="24">
        <v>0</v>
      </c>
      <c r="BB94" s="24">
        <v>0</v>
      </c>
      <c r="BC94" s="24">
        <v>0</v>
      </c>
      <c r="BD94" s="24">
        <v>0</v>
      </c>
      <c r="BE94" s="24">
        <v>0</v>
      </c>
      <c r="BF94" s="24">
        <v>0</v>
      </c>
      <c r="BG94" s="24">
        <v>0</v>
      </c>
      <c r="BH94" s="24">
        <v>0</v>
      </c>
      <c r="BI94" s="24">
        <v>0</v>
      </c>
      <c r="BJ94" s="24">
        <v>0</v>
      </c>
      <c r="BK94" s="24">
        <v>0</v>
      </c>
      <c r="BL94" s="24">
        <v>0</v>
      </c>
      <c r="BM94" s="24">
        <v>0</v>
      </c>
      <c r="BN94" s="24">
        <v>0</v>
      </c>
      <c r="BO94" s="24">
        <v>0</v>
      </c>
      <c r="BP94" s="24">
        <v>0</v>
      </c>
      <c r="BQ94" s="24">
        <v>0</v>
      </c>
      <c r="BR94" s="24">
        <v>0</v>
      </c>
      <c r="BS94" s="24">
        <v>0</v>
      </c>
      <c r="BT94" s="24">
        <v>0</v>
      </c>
      <c r="BU94" s="24">
        <f t="shared" si="35"/>
        <v>41038.6</v>
      </c>
      <c r="BV94" s="24">
        <f t="shared" si="36"/>
        <v>40669.07399999999</v>
      </c>
      <c r="BW94" s="24">
        <v>0</v>
      </c>
      <c r="BX94" s="24">
        <v>0</v>
      </c>
      <c r="BY94" s="24">
        <v>216</v>
      </c>
      <c r="BZ94" s="24">
        <v>216</v>
      </c>
      <c r="CA94" s="24">
        <v>0</v>
      </c>
      <c r="CB94" s="24">
        <v>0</v>
      </c>
      <c r="CC94" s="24">
        <v>0</v>
      </c>
      <c r="CD94" s="24">
        <v>0</v>
      </c>
      <c r="CE94" s="24">
        <v>0</v>
      </c>
      <c r="CF94" s="24">
        <v>0</v>
      </c>
      <c r="CG94" s="24">
        <v>3000</v>
      </c>
      <c r="CH94" s="24">
        <v>0</v>
      </c>
      <c r="CI94" s="24">
        <v>0</v>
      </c>
      <c r="CJ94" s="24">
        <f t="shared" si="37"/>
        <v>3216</v>
      </c>
      <c r="CK94" s="24">
        <f t="shared" si="38"/>
        <v>216</v>
      </c>
    </row>
    <row r="95" spans="1:89" ht="17.25">
      <c r="A95" s="29">
        <v>86</v>
      </c>
      <c r="B95" s="23">
        <v>29</v>
      </c>
      <c r="C95" s="33" t="s">
        <v>137</v>
      </c>
      <c r="D95" s="24">
        <v>3023.765</v>
      </c>
      <c r="E95" s="24">
        <v>1479.769</v>
      </c>
      <c r="F95" s="24">
        <f t="shared" si="29"/>
        <v>57800</v>
      </c>
      <c r="G95" s="24">
        <f t="shared" si="29"/>
        <v>57820.960999999996</v>
      </c>
      <c r="H95" s="24">
        <f t="shared" si="39"/>
        <v>100.03626470588233</v>
      </c>
      <c r="I95" s="24">
        <f t="shared" si="30"/>
        <v>16811.3</v>
      </c>
      <c r="J95" s="24">
        <f t="shared" si="30"/>
        <v>16832.261000000002</v>
      </c>
      <c r="K95" s="24">
        <f t="shared" si="40"/>
        <v>100.12468399231471</v>
      </c>
      <c r="L95" s="24">
        <f t="shared" si="31"/>
        <v>4452.2</v>
      </c>
      <c r="M95" s="24">
        <f t="shared" si="32"/>
        <v>4570.977000000001</v>
      </c>
      <c r="N95" s="24">
        <f t="shared" si="41"/>
        <v>102.66782714163787</v>
      </c>
      <c r="O95" s="24">
        <v>210</v>
      </c>
      <c r="P95" s="24">
        <v>157.877</v>
      </c>
      <c r="Q95" s="24">
        <f t="shared" si="42"/>
        <v>75.17952380952381</v>
      </c>
      <c r="R95" s="24">
        <v>10659.1</v>
      </c>
      <c r="S95" s="24">
        <v>11289.239</v>
      </c>
      <c r="T95" s="24">
        <f t="shared" si="43"/>
        <v>105.91174677036521</v>
      </c>
      <c r="U95" s="24">
        <v>4242.2</v>
      </c>
      <c r="V95" s="24">
        <v>4413.1</v>
      </c>
      <c r="W95" s="24">
        <f t="shared" si="44"/>
        <v>104.02857008156148</v>
      </c>
      <c r="X95" s="24">
        <v>100</v>
      </c>
      <c r="Y95" s="24">
        <v>152</v>
      </c>
      <c r="Z95" s="24">
        <f t="shared" si="45"/>
        <v>152</v>
      </c>
      <c r="AA95" s="24">
        <v>0</v>
      </c>
      <c r="AB95" s="24">
        <v>12</v>
      </c>
      <c r="AC95" s="24" t="e">
        <f t="shared" si="46"/>
        <v>#DIV/0!</v>
      </c>
      <c r="AD95" s="24">
        <v>0</v>
      </c>
      <c r="AE95" s="24">
        <v>0</v>
      </c>
      <c r="AF95" s="24">
        <v>0</v>
      </c>
      <c r="AG95" s="24">
        <v>0</v>
      </c>
      <c r="AH95" s="24">
        <v>40988.7</v>
      </c>
      <c r="AI95" s="24">
        <v>40988.7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f t="shared" si="33"/>
        <v>1600</v>
      </c>
      <c r="AQ95" s="24">
        <f t="shared" si="34"/>
        <v>650.519</v>
      </c>
      <c r="AR95" s="24">
        <f t="shared" si="47"/>
        <v>40.6574375</v>
      </c>
      <c r="AS95" s="24">
        <v>1600</v>
      </c>
      <c r="AT95" s="24">
        <v>650.519</v>
      </c>
      <c r="AU95" s="24">
        <v>0</v>
      </c>
      <c r="AV95" s="24">
        <v>0</v>
      </c>
      <c r="AW95" s="24">
        <v>0</v>
      </c>
      <c r="AX95" s="24">
        <v>0</v>
      </c>
      <c r="AY95" s="24">
        <v>0</v>
      </c>
      <c r="AZ95" s="24">
        <v>0</v>
      </c>
      <c r="BA95" s="24">
        <v>0</v>
      </c>
      <c r="BB95" s="24">
        <v>0</v>
      </c>
      <c r="BC95" s="24">
        <v>0</v>
      </c>
      <c r="BD95" s="24">
        <v>0</v>
      </c>
      <c r="BE95" s="24">
        <v>0</v>
      </c>
      <c r="BF95" s="24">
        <v>0</v>
      </c>
      <c r="BG95" s="24">
        <v>0</v>
      </c>
      <c r="BH95" s="24">
        <v>157.526</v>
      </c>
      <c r="BI95" s="24">
        <v>0</v>
      </c>
      <c r="BJ95" s="24">
        <v>0</v>
      </c>
      <c r="BK95" s="24">
        <v>0</v>
      </c>
      <c r="BL95" s="24">
        <v>0</v>
      </c>
      <c r="BM95" s="24">
        <v>0</v>
      </c>
      <c r="BN95" s="24">
        <v>0</v>
      </c>
      <c r="BO95" s="24">
        <v>0</v>
      </c>
      <c r="BP95" s="24">
        <v>0</v>
      </c>
      <c r="BQ95" s="24">
        <v>0</v>
      </c>
      <c r="BR95" s="24">
        <v>0</v>
      </c>
      <c r="BS95" s="24">
        <v>0</v>
      </c>
      <c r="BT95" s="24">
        <v>0</v>
      </c>
      <c r="BU95" s="24">
        <f t="shared" si="35"/>
        <v>57800</v>
      </c>
      <c r="BV95" s="24">
        <f t="shared" si="36"/>
        <v>57820.960999999996</v>
      </c>
      <c r="BW95" s="24">
        <v>0</v>
      </c>
      <c r="BX95" s="24">
        <v>0</v>
      </c>
      <c r="BY95" s="24">
        <v>0</v>
      </c>
      <c r="BZ95" s="24">
        <v>0</v>
      </c>
      <c r="CA95" s="24">
        <v>0</v>
      </c>
      <c r="CB95" s="24">
        <v>0</v>
      </c>
      <c r="CC95" s="24">
        <v>0</v>
      </c>
      <c r="CD95" s="24">
        <v>0</v>
      </c>
      <c r="CE95" s="24">
        <v>0</v>
      </c>
      <c r="CF95" s="24">
        <v>0</v>
      </c>
      <c r="CG95" s="24">
        <v>0</v>
      </c>
      <c r="CH95" s="24">
        <v>0</v>
      </c>
      <c r="CI95" s="24">
        <v>0</v>
      </c>
      <c r="CJ95" s="24">
        <f t="shared" si="37"/>
        <v>0</v>
      </c>
      <c r="CK95" s="24">
        <f t="shared" si="38"/>
        <v>0</v>
      </c>
    </row>
    <row r="96" spans="1:89" ht="17.25">
      <c r="A96" s="29">
        <v>87</v>
      </c>
      <c r="B96" s="23">
        <v>78</v>
      </c>
      <c r="C96" s="33" t="s">
        <v>138</v>
      </c>
      <c r="D96" s="24">
        <v>0</v>
      </c>
      <c r="E96" s="24">
        <v>0</v>
      </c>
      <c r="F96" s="24">
        <f t="shared" si="29"/>
        <v>7941.6</v>
      </c>
      <c r="G96" s="24">
        <f t="shared" si="29"/>
        <v>7503.235999999999</v>
      </c>
      <c r="H96" s="24">
        <f t="shared" si="39"/>
        <v>94.48015513246699</v>
      </c>
      <c r="I96" s="24">
        <f t="shared" si="30"/>
        <v>3711.4</v>
      </c>
      <c r="J96" s="24">
        <f t="shared" si="30"/>
        <v>3273.036</v>
      </c>
      <c r="K96" s="24">
        <f t="shared" si="40"/>
        <v>88.18871584846688</v>
      </c>
      <c r="L96" s="24">
        <f t="shared" si="31"/>
        <v>249.4</v>
      </c>
      <c r="M96" s="24">
        <f t="shared" si="32"/>
        <v>295.734</v>
      </c>
      <c r="N96" s="24">
        <f t="shared" si="41"/>
        <v>118.57818765036086</v>
      </c>
      <c r="O96" s="24">
        <v>24.8</v>
      </c>
      <c r="P96" s="24">
        <v>0.114</v>
      </c>
      <c r="Q96" s="24">
        <f t="shared" si="42"/>
        <v>0.4596774193548387</v>
      </c>
      <c r="R96" s="24">
        <v>2200</v>
      </c>
      <c r="S96" s="24">
        <v>2003</v>
      </c>
      <c r="T96" s="24">
        <f t="shared" si="43"/>
        <v>91.04545454545455</v>
      </c>
      <c r="U96" s="24">
        <v>224.6</v>
      </c>
      <c r="V96" s="24">
        <v>295.62</v>
      </c>
      <c r="W96" s="24">
        <f t="shared" si="44"/>
        <v>131.6206589492431</v>
      </c>
      <c r="X96" s="24">
        <v>62</v>
      </c>
      <c r="Y96" s="24">
        <v>260</v>
      </c>
      <c r="Z96" s="24">
        <f t="shared" si="45"/>
        <v>419.3548387096774</v>
      </c>
      <c r="AA96" s="24">
        <v>0</v>
      </c>
      <c r="AB96" s="24">
        <v>0</v>
      </c>
      <c r="AC96" s="24" t="e">
        <f t="shared" si="46"/>
        <v>#DIV/0!</v>
      </c>
      <c r="AD96" s="24">
        <v>0</v>
      </c>
      <c r="AE96" s="24">
        <v>0</v>
      </c>
      <c r="AF96" s="24">
        <v>0</v>
      </c>
      <c r="AG96" s="24">
        <v>0</v>
      </c>
      <c r="AH96" s="24">
        <v>4230.2</v>
      </c>
      <c r="AI96" s="24">
        <v>4230.2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f t="shared" si="33"/>
        <v>1200</v>
      </c>
      <c r="AQ96" s="24">
        <f t="shared" si="34"/>
        <v>714.302</v>
      </c>
      <c r="AR96" s="24">
        <f t="shared" si="47"/>
        <v>59.52516666666667</v>
      </c>
      <c r="AS96" s="24">
        <v>1200</v>
      </c>
      <c r="AT96" s="24">
        <v>714.302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0</v>
      </c>
      <c r="BF96" s="24">
        <v>0</v>
      </c>
      <c r="BG96" s="24">
        <v>0</v>
      </c>
      <c r="BH96" s="24">
        <v>0</v>
      </c>
      <c r="BI96" s="24">
        <v>0</v>
      </c>
      <c r="BJ96" s="24">
        <v>0</v>
      </c>
      <c r="BK96" s="24">
        <v>0</v>
      </c>
      <c r="BL96" s="24">
        <v>0</v>
      </c>
      <c r="BM96" s="24">
        <v>0</v>
      </c>
      <c r="BN96" s="24">
        <v>0</v>
      </c>
      <c r="BO96" s="24">
        <v>0</v>
      </c>
      <c r="BP96" s="24">
        <v>0</v>
      </c>
      <c r="BQ96" s="24">
        <v>0</v>
      </c>
      <c r="BR96" s="24">
        <v>0</v>
      </c>
      <c r="BS96" s="24">
        <v>0</v>
      </c>
      <c r="BT96" s="24">
        <v>0</v>
      </c>
      <c r="BU96" s="24">
        <f t="shared" si="35"/>
        <v>7941.6</v>
      </c>
      <c r="BV96" s="24">
        <f t="shared" si="36"/>
        <v>7503.235999999999</v>
      </c>
      <c r="BW96" s="24">
        <v>0</v>
      </c>
      <c r="BX96" s="24">
        <v>0</v>
      </c>
      <c r="BY96" s="24">
        <v>0</v>
      </c>
      <c r="BZ96" s="24">
        <v>0</v>
      </c>
      <c r="CA96" s="24">
        <v>0</v>
      </c>
      <c r="CB96" s="24">
        <v>0</v>
      </c>
      <c r="CC96" s="24">
        <v>0</v>
      </c>
      <c r="CD96" s="24">
        <v>0</v>
      </c>
      <c r="CE96" s="24">
        <v>0</v>
      </c>
      <c r="CF96" s="24">
        <v>0</v>
      </c>
      <c r="CG96" s="24">
        <v>120</v>
      </c>
      <c r="CH96" s="24">
        <v>0</v>
      </c>
      <c r="CI96" s="24">
        <v>0</v>
      </c>
      <c r="CJ96" s="24">
        <f t="shared" si="37"/>
        <v>120</v>
      </c>
      <c r="CK96" s="24">
        <f t="shared" si="38"/>
        <v>0</v>
      </c>
    </row>
    <row r="97" spans="1:89" ht="17.25">
      <c r="A97" s="29">
        <v>88</v>
      </c>
      <c r="B97" s="23">
        <v>46</v>
      </c>
      <c r="C97" s="33" t="s">
        <v>139</v>
      </c>
      <c r="D97" s="24">
        <v>25661.9955</v>
      </c>
      <c r="E97" s="24">
        <v>822.17</v>
      </c>
      <c r="F97" s="24">
        <f t="shared" si="29"/>
        <v>22430.9</v>
      </c>
      <c r="G97" s="24">
        <f t="shared" si="29"/>
        <v>22775.088</v>
      </c>
      <c r="H97" s="24">
        <f t="shared" si="39"/>
        <v>101.53443687056694</v>
      </c>
      <c r="I97" s="24">
        <f t="shared" si="30"/>
        <v>10172</v>
      </c>
      <c r="J97" s="24">
        <f t="shared" si="30"/>
        <v>10516.188</v>
      </c>
      <c r="K97" s="24">
        <f t="shared" si="40"/>
        <v>103.38368069209596</v>
      </c>
      <c r="L97" s="24">
        <f t="shared" si="31"/>
        <v>2000</v>
      </c>
      <c r="M97" s="24">
        <f t="shared" si="32"/>
        <v>3251.8500000000004</v>
      </c>
      <c r="N97" s="24">
        <f t="shared" si="41"/>
        <v>162.59250000000003</v>
      </c>
      <c r="O97" s="24">
        <v>0</v>
      </c>
      <c r="P97" s="24">
        <v>0.202</v>
      </c>
      <c r="Q97" s="24" t="e">
        <f t="shared" si="42"/>
        <v>#DIV/0!</v>
      </c>
      <c r="R97" s="24">
        <v>7300</v>
      </c>
      <c r="S97" s="24">
        <v>6130.422</v>
      </c>
      <c r="T97" s="24">
        <f t="shared" si="43"/>
        <v>83.97838356164384</v>
      </c>
      <c r="U97" s="24">
        <v>2000</v>
      </c>
      <c r="V97" s="24">
        <v>3251.648</v>
      </c>
      <c r="W97" s="24">
        <f t="shared" si="44"/>
        <v>162.5824</v>
      </c>
      <c r="X97" s="24">
        <v>72</v>
      </c>
      <c r="Y97" s="24">
        <v>184</v>
      </c>
      <c r="Z97" s="24">
        <f t="shared" si="45"/>
        <v>255.55555555555554</v>
      </c>
      <c r="AA97" s="24">
        <v>0</v>
      </c>
      <c r="AB97" s="24">
        <v>0</v>
      </c>
      <c r="AC97" s="24" t="e">
        <f t="shared" si="46"/>
        <v>#DIV/0!</v>
      </c>
      <c r="AD97" s="24">
        <v>0</v>
      </c>
      <c r="AE97" s="24">
        <v>0</v>
      </c>
      <c r="AF97" s="24">
        <v>0</v>
      </c>
      <c r="AG97" s="24">
        <v>0</v>
      </c>
      <c r="AH97" s="24">
        <v>12258.9</v>
      </c>
      <c r="AI97" s="24">
        <v>12258.9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f t="shared" si="33"/>
        <v>800</v>
      </c>
      <c r="AQ97" s="24">
        <f t="shared" si="34"/>
        <v>947.916</v>
      </c>
      <c r="AR97" s="24">
        <f t="shared" si="47"/>
        <v>118.4895</v>
      </c>
      <c r="AS97" s="24">
        <v>800</v>
      </c>
      <c r="AT97" s="24">
        <v>947.916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24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24">
        <v>0</v>
      </c>
      <c r="BH97" s="24">
        <v>2</v>
      </c>
      <c r="BI97" s="24">
        <v>0</v>
      </c>
      <c r="BJ97" s="24">
        <v>0</v>
      </c>
      <c r="BK97" s="24">
        <v>0</v>
      </c>
      <c r="BL97" s="24">
        <v>0</v>
      </c>
      <c r="BM97" s="24">
        <v>0</v>
      </c>
      <c r="BN97" s="24">
        <v>0</v>
      </c>
      <c r="BO97" s="24">
        <v>0</v>
      </c>
      <c r="BP97" s="24">
        <v>0</v>
      </c>
      <c r="BQ97" s="24">
        <v>0</v>
      </c>
      <c r="BR97" s="24">
        <v>0</v>
      </c>
      <c r="BS97" s="24">
        <v>0</v>
      </c>
      <c r="BT97" s="24">
        <v>0</v>
      </c>
      <c r="BU97" s="24">
        <f t="shared" si="35"/>
        <v>22430.9</v>
      </c>
      <c r="BV97" s="24">
        <f t="shared" si="36"/>
        <v>22775.088</v>
      </c>
      <c r="BW97" s="24">
        <v>0</v>
      </c>
      <c r="BX97" s="24">
        <v>0</v>
      </c>
      <c r="BY97" s="24">
        <v>0</v>
      </c>
      <c r="BZ97" s="24">
        <v>0</v>
      </c>
      <c r="CA97" s="24">
        <v>0</v>
      </c>
      <c r="CB97" s="24">
        <v>0</v>
      </c>
      <c r="CC97" s="24">
        <v>0</v>
      </c>
      <c r="CD97" s="24">
        <v>0</v>
      </c>
      <c r="CE97" s="24">
        <v>0</v>
      </c>
      <c r="CF97" s="24">
        <v>0</v>
      </c>
      <c r="CG97" s="24">
        <v>0</v>
      </c>
      <c r="CH97" s="24">
        <v>0</v>
      </c>
      <c r="CI97" s="24">
        <v>0</v>
      </c>
      <c r="CJ97" s="24">
        <f t="shared" si="37"/>
        <v>0</v>
      </c>
      <c r="CK97" s="24">
        <f t="shared" si="38"/>
        <v>0</v>
      </c>
    </row>
    <row r="98" spans="1:89" ht="17.25">
      <c r="A98" s="29">
        <v>89</v>
      </c>
      <c r="B98" s="23">
        <v>48</v>
      </c>
      <c r="C98" s="33" t="s">
        <v>140</v>
      </c>
      <c r="D98" s="24">
        <v>336.067</v>
      </c>
      <c r="E98" s="24">
        <v>28389.191</v>
      </c>
      <c r="F98" s="24">
        <f t="shared" si="29"/>
        <v>93979.3</v>
      </c>
      <c r="G98" s="24">
        <f t="shared" si="29"/>
        <v>105046.805</v>
      </c>
      <c r="H98" s="24">
        <f t="shared" si="39"/>
        <v>111.77653483267058</v>
      </c>
      <c r="I98" s="24">
        <f t="shared" si="30"/>
        <v>22936.3</v>
      </c>
      <c r="J98" s="24">
        <f t="shared" si="30"/>
        <v>30722.105000000003</v>
      </c>
      <c r="K98" s="24">
        <f t="shared" si="40"/>
        <v>133.94533991969064</v>
      </c>
      <c r="L98" s="24">
        <f t="shared" si="31"/>
        <v>3438.1</v>
      </c>
      <c r="M98" s="24">
        <f t="shared" si="32"/>
        <v>18333.765</v>
      </c>
      <c r="N98" s="24">
        <f t="shared" si="41"/>
        <v>533.2528140542742</v>
      </c>
      <c r="O98" s="24">
        <v>149.2</v>
      </c>
      <c r="P98" s="24">
        <v>10246.395</v>
      </c>
      <c r="Q98" s="24">
        <f t="shared" si="42"/>
        <v>6867.556970509384</v>
      </c>
      <c r="R98" s="24">
        <v>15579.5</v>
      </c>
      <c r="S98" s="24">
        <v>6474.136</v>
      </c>
      <c r="T98" s="24">
        <f t="shared" si="43"/>
        <v>41.55547995763664</v>
      </c>
      <c r="U98" s="24">
        <v>3288.9</v>
      </c>
      <c r="V98" s="24">
        <v>8087.37</v>
      </c>
      <c r="W98" s="24">
        <f t="shared" si="44"/>
        <v>245.89893277387574</v>
      </c>
      <c r="X98" s="24">
        <v>558.8</v>
      </c>
      <c r="Y98" s="24">
        <v>159</v>
      </c>
      <c r="Z98" s="24">
        <f t="shared" si="45"/>
        <v>28.453829634932</v>
      </c>
      <c r="AA98" s="24">
        <v>0</v>
      </c>
      <c r="AB98" s="24">
        <v>0</v>
      </c>
      <c r="AC98" s="24" t="e">
        <f t="shared" si="46"/>
        <v>#DIV/0!</v>
      </c>
      <c r="AD98" s="24">
        <v>0</v>
      </c>
      <c r="AE98" s="24">
        <v>0</v>
      </c>
      <c r="AF98" s="24">
        <v>0</v>
      </c>
      <c r="AG98" s="24">
        <v>0</v>
      </c>
      <c r="AH98" s="24">
        <v>71043</v>
      </c>
      <c r="AI98" s="24">
        <v>71324.7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f t="shared" si="33"/>
        <v>3349.8999999999996</v>
      </c>
      <c r="AQ98" s="24">
        <f t="shared" si="34"/>
        <v>4467.507</v>
      </c>
      <c r="AR98" s="24">
        <f t="shared" si="47"/>
        <v>133.36239887757844</v>
      </c>
      <c r="AS98" s="24">
        <v>1132.3</v>
      </c>
      <c r="AT98" s="24">
        <v>381</v>
      </c>
      <c r="AU98" s="24">
        <v>2217.6</v>
      </c>
      <c r="AV98" s="24">
        <v>4086.507</v>
      </c>
      <c r="AW98" s="24">
        <v>0</v>
      </c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24">
        <v>5</v>
      </c>
      <c r="BH98" s="24">
        <v>18</v>
      </c>
      <c r="BI98" s="24">
        <v>0</v>
      </c>
      <c r="BJ98" s="24">
        <v>0</v>
      </c>
      <c r="BK98" s="24">
        <v>0</v>
      </c>
      <c r="BL98" s="24">
        <v>5</v>
      </c>
      <c r="BM98" s="24">
        <v>1269.697</v>
      </c>
      <c r="BN98" s="24">
        <v>0</v>
      </c>
      <c r="BO98" s="24">
        <v>0</v>
      </c>
      <c r="BP98" s="24">
        <v>0</v>
      </c>
      <c r="BQ98" s="24">
        <v>0</v>
      </c>
      <c r="BR98" s="24">
        <v>0</v>
      </c>
      <c r="BS98" s="24">
        <v>0</v>
      </c>
      <c r="BT98" s="24">
        <v>0</v>
      </c>
      <c r="BU98" s="24">
        <f t="shared" si="35"/>
        <v>93979.3</v>
      </c>
      <c r="BV98" s="24">
        <f t="shared" si="36"/>
        <v>102046.805</v>
      </c>
      <c r="BW98" s="24">
        <v>0</v>
      </c>
      <c r="BX98" s="24">
        <v>0</v>
      </c>
      <c r="BY98" s="24">
        <v>0</v>
      </c>
      <c r="BZ98" s="24">
        <v>0</v>
      </c>
      <c r="CA98" s="24">
        <v>0</v>
      </c>
      <c r="CB98" s="24">
        <v>0</v>
      </c>
      <c r="CC98" s="24">
        <v>0</v>
      </c>
      <c r="CD98" s="24">
        <v>3000</v>
      </c>
      <c r="CE98" s="24">
        <v>0</v>
      </c>
      <c r="CF98" s="24">
        <v>0</v>
      </c>
      <c r="CG98" s="24">
        <v>18500</v>
      </c>
      <c r="CH98" s="24">
        <v>18500</v>
      </c>
      <c r="CI98" s="24">
        <v>0</v>
      </c>
      <c r="CJ98" s="24">
        <f t="shared" si="37"/>
        <v>18500</v>
      </c>
      <c r="CK98" s="24">
        <f t="shared" si="38"/>
        <v>21500</v>
      </c>
    </row>
    <row r="99" spans="1:89" ht="17.25">
      <c r="A99" s="29">
        <v>90</v>
      </c>
      <c r="B99" s="23">
        <v>39</v>
      </c>
      <c r="C99" s="33" t="s">
        <v>141</v>
      </c>
      <c r="D99" s="24">
        <v>8365.4184</v>
      </c>
      <c r="E99" s="24">
        <v>23827.961</v>
      </c>
      <c r="F99" s="24">
        <f t="shared" si="29"/>
        <v>101683.2</v>
      </c>
      <c r="G99" s="24">
        <f t="shared" si="29"/>
        <v>95110.5272</v>
      </c>
      <c r="H99" s="24">
        <f t="shared" si="39"/>
        <v>93.53612710850958</v>
      </c>
      <c r="I99" s="24">
        <f t="shared" si="30"/>
        <v>17599.4</v>
      </c>
      <c r="J99" s="24">
        <f t="shared" si="30"/>
        <v>15741.9272</v>
      </c>
      <c r="K99" s="24">
        <f t="shared" si="40"/>
        <v>89.44581747105013</v>
      </c>
      <c r="L99" s="24">
        <f t="shared" si="31"/>
        <v>4077.3</v>
      </c>
      <c r="M99" s="24">
        <f t="shared" si="32"/>
        <v>7866.7029999999995</v>
      </c>
      <c r="N99" s="24">
        <f t="shared" si="41"/>
        <v>192.93902827851764</v>
      </c>
      <c r="O99" s="24">
        <v>263.5</v>
      </c>
      <c r="P99" s="24">
        <v>28.986</v>
      </c>
      <c r="Q99" s="24">
        <f t="shared" si="42"/>
        <v>11.000379506641366</v>
      </c>
      <c r="R99" s="24">
        <v>9216</v>
      </c>
      <c r="S99" s="24">
        <v>5747.8882</v>
      </c>
      <c r="T99" s="24">
        <f t="shared" si="43"/>
        <v>62.368578559027775</v>
      </c>
      <c r="U99" s="24">
        <v>3813.8</v>
      </c>
      <c r="V99" s="24">
        <v>7837.717</v>
      </c>
      <c r="W99" s="24">
        <f t="shared" si="44"/>
        <v>205.50938696313386</v>
      </c>
      <c r="X99" s="24">
        <v>400</v>
      </c>
      <c r="Y99" s="24">
        <v>431.61</v>
      </c>
      <c r="Z99" s="24">
        <f t="shared" si="45"/>
        <v>107.90250000000002</v>
      </c>
      <c r="AA99" s="24">
        <v>10</v>
      </c>
      <c r="AB99" s="24">
        <v>3</v>
      </c>
      <c r="AC99" s="24">
        <f t="shared" si="46"/>
        <v>30</v>
      </c>
      <c r="AD99" s="24">
        <v>0</v>
      </c>
      <c r="AE99" s="24">
        <v>0</v>
      </c>
      <c r="AF99" s="24">
        <v>0</v>
      </c>
      <c r="AG99" s="24">
        <v>0</v>
      </c>
      <c r="AH99" s="24">
        <v>84083.8</v>
      </c>
      <c r="AI99" s="24">
        <v>79368.6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f t="shared" si="33"/>
        <v>3341.1</v>
      </c>
      <c r="AQ99" s="24">
        <f t="shared" si="34"/>
        <v>1692.726</v>
      </c>
      <c r="AR99" s="24">
        <f t="shared" si="47"/>
        <v>50.66373350094281</v>
      </c>
      <c r="AS99" s="24">
        <v>2409.2</v>
      </c>
      <c r="AT99" s="24">
        <v>1692.726</v>
      </c>
      <c r="AU99" s="24">
        <v>0</v>
      </c>
      <c r="AV99" s="24">
        <v>0</v>
      </c>
      <c r="AW99" s="24">
        <v>0</v>
      </c>
      <c r="AX99" s="24">
        <v>0</v>
      </c>
      <c r="AY99" s="24">
        <v>931.9</v>
      </c>
      <c r="AZ99" s="24">
        <v>0</v>
      </c>
      <c r="BA99" s="24">
        <v>0</v>
      </c>
      <c r="BB99" s="24">
        <v>0</v>
      </c>
      <c r="BC99" s="24">
        <v>0</v>
      </c>
      <c r="BD99" s="24">
        <v>0</v>
      </c>
      <c r="BE99" s="24">
        <v>15</v>
      </c>
      <c r="BF99" s="24">
        <v>0</v>
      </c>
      <c r="BG99" s="24">
        <v>0</v>
      </c>
      <c r="BH99" s="24">
        <v>0</v>
      </c>
      <c r="BI99" s="24">
        <v>0</v>
      </c>
      <c r="BJ99" s="24">
        <v>0</v>
      </c>
      <c r="BK99" s="24">
        <v>0</v>
      </c>
      <c r="BL99" s="24">
        <v>0</v>
      </c>
      <c r="BM99" s="24">
        <v>0</v>
      </c>
      <c r="BN99" s="24">
        <v>40</v>
      </c>
      <c r="BO99" s="24">
        <v>0</v>
      </c>
      <c r="BP99" s="24">
        <v>0</v>
      </c>
      <c r="BQ99" s="24">
        <v>0</v>
      </c>
      <c r="BR99" s="24">
        <v>500</v>
      </c>
      <c r="BS99" s="24">
        <v>0</v>
      </c>
      <c r="BT99" s="24">
        <v>0</v>
      </c>
      <c r="BU99" s="24">
        <f t="shared" si="35"/>
        <v>101683.2</v>
      </c>
      <c r="BV99" s="24">
        <f t="shared" si="36"/>
        <v>95110.5272</v>
      </c>
      <c r="BW99" s="24">
        <v>0</v>
      </c>
      <c r="BX99" s="24">
        <v>0</v>
      </c>
      <c r="BY99" s="24">
        <v>0</v>
      </c>
      <c r="BZ99" s="24">
        <v>0</v>
      </c>
      <c r="CA99" s="24">
        <v>0</v>
      </c>
      <c r="CB99" s="24">
        <v>0</v>
      </c>
      <c r="CC99" s="24">
        <v>0</v>
      </c>
      <c r="CD99" s="24">
        <v>0</v>
      </c>
      <c r="CE99" s="24">
        <v>0</v>
      </c>
      <c r="CF99" s="24">
        <v>0</v>
      </c>
      <c r="CG99" s="24">
        <v>0</v>
      </c>
      <c r="CH99" s="24">
        <v>0</v>
      </c>
      <c r="CI99" s="24">
        <v>0</v>
      </c>
      <c r="CJ99" s="24">
        <f t="shared" si="37"/>
        <v>0</v>
      </c>
      <c r="CK99" s="24">
        <f t="shared" si="38"/>
        <v>0</v>
      </c>
    </row>
    <row r="100" spans="1:89" ht="17.25">
      <c r="A100" s="29">
        <v>91</v>
      </c>
      <c r="B100" s="23">
        <v>34</v>
      </c>
      <c r="C100" s="33" t="s">
        <v>142</v>
      </c>
      <c r="D100" s="24">
        <v>3596.2528</v>
      </c>
      <c r="E100" s="24">
        <v>4966.952</v>
      </c>
      <c r="F100" s="24">
        <f t="shared" si="29"/>
        <v>34500</v>
      </c>
      <c r="G100" s="24">
        <f t="shared" si="29"/>
        <v>34652.457</v>
      </c>
      <c r="H100" s="24">
        <f t="shared" si="39"/>
        <v>100.4419043478261</v>
      </c>
      <c r="I100" s="24">
        <f t="shared" si="30"/>
        <v>6590</v>
      </c>
      <c r="J100" s="24">
        <f t="shared" si="30"/>
        <v>6832.956999999999</v>
      </c>
      <c r="K100" s="24">
        <f t="shared" si="40"/>
        <v>103.68675265553868</v>
      </c>
      <c r="L100" s="24">
        <f t="shared" si="31"/>
        <v>2017</v>
      </c>
      <c r="M100" s="24">
        <f t="shared" si="32"/>
        <v>2998.4979999999996</v>
      </c>
      <c r="N100" s="24">
        <f t="shared" si="41"/>
        <v>148.66127912741695</v>
      </c>
      <c r="O100" s="24">
        <v>82.2</v>
      </c>
      <c r="P100" s="24">
        <v>62.298</v>
      </c>
      <c r="Q100" s="24">
        <f t="shared" si="42"/>
        <v>75.78832116788321</v>
      </c>
      <c r="R100" s="24">
        <v>3159.4</v>
      </c>
      <c r="S100" s="24">
        <v>2520.42</v>
      </c>
      <c r="T100" s="24">
        <f t="shared" si="43"/>
        <v>79.77527378616193</v>
      </c>
      <c r="U100" s="24">
        <v>1934.8</v>
      </c>
      <c r="V100" s="24">
        <v>2936.2</v>
      </c>
      <c r="W100" s="24">
        <f t="shared" si="44"/>
        <v>151.75728757494312</v>
      </c>
      <c r="X100" s="24">
        <v>60</v>
      </c>
      <c r="Y100" s="24">
        <v>57</v>
      </c>
      <c r="Z100" s="24">
        <f t="shared" si="45"/>
        <v>95</v>
      </c>
      <c r="AA100" s="24">
        <v>0</v>
      </c>
      <c r="AB100" s="24">
        <v>0</v>
      </c>
      <c r="AC100" s="24" t="e">
        <f t="shared" si="46"/>
        <v>#DIV/0!</v>
      </c>
      <c r="AD100" s="24">
        <v>0</v>
      </c>
      <c r="AE100" s="24">
        <v>0</v>
      </c>
      <c r="AF100" s="24">
        <v>0</v>
      </c>
      <c r="AG100" s="24">
        <v>0</v>
      </c>
      <c r="AH100" s="24">
        <v>27910</v>
      </c>
      <c r="AI100" s="24">
        <v>27819.5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f t="shared" si="33"/>
        <v>1343.6</v>
      </c>
      <c r="AQ100" s="24">
        <f t="shared" si="34"/>
        <v>1257.039</v>
      </c>
      <c r="AR100" s="24">
        <f t="shared" si="47"/>
        <v>93.55753200357249</v>
      </c>
      <c r="AS100" s="24">
        <v>1183.6</v>
      </c>
      <c r="AT100" s="24">
        <v>858.05</v>
      </c>
      <c r="AU100" s="24">
        <v>0</v>
      </c>
      <c r="AV100" s="24">
        <v>63.989</v>
      </c>
      <c r="AW100" s="24">
        <v>0</v>
      </c>
      <c r="AX100" s="24">
        <v>0</v>
      </c>
      <c r="AY100" s="24">
        <v>160</v>
      </c>
      <c r="AZ100" s="24">
        <v>335</v>
      </c>
      <c r="BA100" s="24">
        <v>0</v>
      </c>
      <c r="BB100" s="24">
        <v>0</v>
      </c>
      <c r="BC100" s="24">
        <v>0</v>
      </c>
      <c r="BD100" s="24">
        <v>0</v>
      </c>
      <c r="BE100" s="24">
        <v>0</v>
      </c>
      <c r="BF100" s="24">
        <v>0</v>
      </c>
      <c r="BG100" s="24">
        <v>10</v>
      </c>
      <c r="BH100" s="24">
        <v>0</v>
      </c>
      <c r="BI100" s="24">
        <v>0</v>
      </c>
      <c r="BJ100" s="24">
        <v>0</v>
      </c>
      <c r="BK100" s="24">
        <v>0</v>
      </c>
      <c r="BL100" s="24">
        <v>0</v>
      </c>
      <c r="BM100" s="24">
        <v>0</v>
      </c>
      <c r="BN100" s="24">
        <v>0</v>
      </c>
      <c r="BO100" s="24">
        <v>0</v>
      </c>
      <c r="BP100" s="24">
        <v>0</v>
      </c>
      <c r="BQ100" s="24">
        <v>0</v>
      </c>
      <c r="BR100" s="24">
        <v>0</v>
      </c>
      <c r="BS100" s="24">
        <v>0</v>
      </c>
      <c r="BT100" s="24">
        <v>0</v>
      </c>
      <c r="BU100" s="24">
        <f t="shared" si="35"/>
        <v>34500</v>
      </c>
      <c r="BV100" s="24">
        <f t="shared" si="36"/>
        <v>34652.457</v>
      </c>
      <c r="BW100" s="24">
        <v>0</v>
      </c>
      <c r="BX100" s="24">
        <v>0</v>
      </c>
      <c r="BY100" s="24">
        <v>0</v>
      </c>
      <c r="BZ100" s="24">
        <v>0</v>
      </c>
      <c r="CA100" s="24">
        <v>0</v>
      </c>
      <c r="CB100" s="24">
        <v>0</v>
      </c>
      <c r="CC100" s="24">
        <v>0</v>
      </c>
      <c r="CD100" s="24">
        <v>0</v>
      </c>
      <c r="CE100" s="24">
        <v>0</v>
      </c>
      <c r="CF100" s="24">
        <v>0</v>
      </c>
      <c r="CG100" s="24">
        <v>100</v>
      </c>
      <c r="CH100" s="24">
        <v>0</v>
      </c>
      <c r="CI100" s="24">
        <v>0</v>
      </c>
      <c r="CJ100" s="24">
        <f t="shared" si="37"/>
        <v>100</v>
      </c>
      <c r="CK100" s="24">
        <f t="shared" si="38"/>
        <v>0</v>
      </c>
    </row>
    <row r="101" spans="1:89" s="14" customFormat="1" ht="17.25">
      <c r="A101" s="30"/>
      <c r="B101" s="23"/>
      <c r="C101" s="35" t="s">
        <v>143</v>
      </c>
      <c r="D101" s="24">
        <f>SUM(D10:D100)</f>
        <v>286063.66650000005</v>
      </c>
      <c r="E101" s="24">
        <f>SUM(E10:E100)</f>
        <v>599108.9749</v>
      </c>
      <c r="F101" s="24">
        <f t="shared" si="29"/>
        <v>5480987.33</v>
      </c>
      <c r="G101" s="24">
        <f t="shared" si="29"/>
        <v>5478002.783</v>
      </c>
      <c r="H101" s="24">
        <f t="shared" si="39"/>
        <v>99.94554727423535</v>
      </c>
      <c r="I101" s="24">
        <f t="shared" si="30"/>
        <v>1213630.8</v>
      </c>
      <c r="J101" s="24">
        <f t="shared" si="30"/>
        <v>1215656.5210000002</v>
      </c>
      <c r="K101" s="24">
        <f t="shared" si="40"/>
        <v>100.16691410600325</v>
      </c>
      <c r="L101" s="24">
        <f aca="true" t="shared" si="48" ref="L101:AQ101">SUM(L10:L100)</f>
        <v>444401.2</v>
      </c>
      <c r="M101" s="24">
        <f t="shared" si="48"/>
        <v>538551.36</v>
      </c>
      <c r="N101" s="24">
        <f t="shared" si="41"/>
        <v>121.18584738295036</v>
      </c>
      <c r="O101" s="24">
        <f t="shared" si="48"/>
        <v>52959.99999999999</v>
      </c>
      <c r="P101" s="24">
        <f t="shared" si="48"/>
        <v>61361.5557</v>
      </c>
      <c r="Q101" s="24">
        <f t="shared" si="42"/>
        <v>115.86396469033234</v>
      </c>
      <c r="R101" s="24">
        <f t="shared" si="48"/>
        <v>386716.69999999995</v>
      </c>
      <c r="S101" s="24">
        <f t="shared" si="48"/>
        <v>311097.1701</v>
      </c>
      <c r="T101" s="24">
        <f t="shared" si="43"/>
        <v>80.44575527770071</v>
      </c>
      <c r="U101" s="24">
        <f t="shared" si="48"/>
        <v>391441.19999999995</v>
      </c>
      <c r="V101" s="24">
        <f t="shared" si="48"/>
        <v>477189.8043</v>
      </c>
      <c r="W101" s="24">
        <f t="shared" si="44"/>
        <v>121.90587099671677</v>
      </c>
      <c r="X101" s="24">
        <f t="shared" si="48"/>
        <v>35851.4</v>
      </c>
      <c r="Y101" s="24">
        <f t="shared" si="48"/>
        <v>31747.677</v>
      </c>
      <c r="Z101" s="24">
        <f t="shared" si="45"/>
        <v>88.55352092247443</v>
      </c>
      <c r="AA101" s="24">
        <f t="shared" si="48"/>
        <v>26120</v>
      </c>
      <c r="AB101" s="24">
        <f t="shared" si="48"/>
        <v>23135.55</v>
      </c>
      <c r="AC101" s="24">
        <f t="shared" si="46"/>
        <v>88.5740811638591</v>
      </c>
      <c r="AD101" s="24">
        <f t="shared" si="48"/>
        <v>0</v>
      </c>
      <c r="AE101" s="24">
        <f t="shared" si="48"/>
        <v>482.009</v>
      </c>
      <c r="AF101" s="24">
        <f t="shared" si="48"/>
        <v>0</v>
      </c>
      <c r="AG101" s="24">
        <f t="shared" si="48"/>
        <v>0</v>
      </c>
      <c r="AH101" s="24">
        <f t="shared" si="48"/>
        <v>4108455.8999999994</v>
      </c>
      <c r="AI101" s="24">
        <f t="shared" si="48"/>
        <v>4101867.1999999997</v>
      </c>
      <c r="AJ101" s="24">
        <f t="shared" si="48"/>
        <v>81489.12999999999</v>
      </c>
      <c r="AK101" s="24">
        <f t="shared" si="48"/>
        <v>79645.09999999999</v>
      </c>
      <c r="AL101" s="24">
        <f t="shared" si="48"/>
        <v>0</v>
      </c>
      <c r="AM101" s="24">
        <f t="shared" si="48"/>
        <v>0</v>
      </c>
      <c r="AN101" s="24">
        <f t="shared" si="48"/>
        <v>0</v>
      </c>
      <c r="AO101" s="24">
        <f t="shared" si="48"/>
        <v>0</v>
      </c>
      <c r="AP101" s="24">
        <f t="shared" si="48"/>
        <v>299023.1</v>
      </c>
      <c r="AQ101" s="24">
        <f t="shared" si="48"/>
        <v>271143.85299999994</v>
      </c>
      <c r="AR101" s="24">
        <f t="shared" si="47"/>
        <v>90.67655742984404</v>
      </c>
      <c r="AS101" s="24">
        <f aca="true" t="shared" si="49" ref="AS101:BH101">SUM(AS10:AS100)</f>
        <v>226174.7</v>
      </c>
      <c r="AT101" s="24">
        <f t="shared" si="49"/>
        <v>207434.92099999994</v>
      </c>
      <c r="AU101" s="24">
        <f t="shared" si="49"/>
        <v>43611.299999999996</v>
      </c>
      <c r="AV101" s="24">
        <f t="shared" si="49"/>
        <v>35494.508</v>
      </c>
      <c r="AW101" s="24">
        <f t="shared" si="49"/>
        <v>6500</v>
      </c>
      <c r="AX101" s="24">
        <f t="shared" si="49"/>
        <v>5002.466</v>
      </c>
      <c r="AY101" s="24">
        <f t="shared" si="49"/>
        <v>22737.100000000002</v>
      </c>
      <c r="AZ101" s="24">
        <f t="shared" si="49"/>
        <v>23211.958</v>
      </c>
      <c r="BA101" s="24">
        <f t="shared" si="49"/>
        <v>0</v>
      </c>
      <c r="BB101" s="24">
        <f t="shared" si="49"/>
        <v>0</v>
      </c>
      <c r="BC101" s="24">
        <f t="shared" si="49"/>
        <v>29517.5</v>
      </c>
      <c r="BD101" s="24">
        <f t="shared" si="49"/>
        <v>29412.735999999997</v>
      </c>
      <c r="BE101" s="24">
        <f t="shared" si="49"/>
        <v>1518</v>
      </c>
      <c r="BF101" s="24">
        <f t="shared" si="49"/>
        <v>2161.5</v>
      </c>
      <c r="BG101" s="24">
        <f t="shared" si="49"/>
        <v>2939.2</v>
      </c>
      <c r="BH101" s="24">
        <f t="shared" si="49"/>
        <v>4706.401</v>
      </c>
      <c r="BI101" s="24"/>
      <c r="BJ101" s="24"/>
      <c r="BK101" s="24"/>
      <c r="BL101" s="24">
        <f aca="true" t="shared" si="50" ref="BL101:CK101">SUM(BL10:BL100)</f>
        <v>2065</v>
      </c>
      <c r="BM101" s="24">
        <f t="shared" si="50"/>
        <v>15706.224900000001</v>
      </c>
      <c r="BN101" s="24">
        <f t="shared" si="50"/>
        <v>972.4</v>
      </c>
      <c r="BO101" s="24">
        <f t="shared" si="50"/>
        <v>614.134</v>
      </c>
      <c r="BP101" s="24">
        <f t="shared" si="50"/>
        <v>0</v>
      </c>
      <c r="BQ101" s="24">
        <f t="shared" si="50"/>
        <v>0</v>
      </c>
      <c r="BR101" s="24">
        <f t="shared" si="50"/>
        <v>14023.8</v>
      </c>
      <c r="BS101" s="24">
        <f t="shared" si="50"/>
        <v>16310.642</v>
      </c>
      <c r="BT101" s="24">
        <f t="shared" si="50"/>
        <v>-364.568</v>
      </c>
      <c r="BU101" s="24">
        <f t="shared" si="50"/>
        <v>5433093.33</v>
      </c>
      <c r="BV101" s="24">
        <f t="shared" si="50"/>
        <v>5426216.989</v>
      </c>
      <c r="BW101" s="24">
        <f t="shared" si="50"/>
        <v>0</v>
      </c>
      <c r="BX101" s="24">
        <f t="shared" si="50"/>
        <v>0</v>
      </c>
      <c r="BY101" s="24">
        <f t="shared" si="50"/>
        <v>47894</v>
      </c>
      <c r="BZ101" s="24">
        <f t="shared" si="50"/>
        <v>35035.793999999994</v>
      </c>
      <c r="CA101" s="24">
        <f t="shared" si="50"/>
        <v>0</v>
      </c>
      <c r="CB101" s="24">
        <f t="shared" si="50"/>
        <v>0</v>
      </c>
      <c r="CC101" s="24">
        <f t="shared" si="50"/>
        <v>0</v>
      </c>
      <c r="CD101" s="24">
        <f t="shared" si="50"/>
        <v>16750</v>
      </c>
      <c r="CE101" s="24">
        <f t="shared" si="50"/>
        <v>0</v>
      </c>
      <c r="CF101" s="24">
        <f t="shared" si="50"/>
        <v>0</v>
      </c>
      <c r="CG101" s="24">
        <f t="shared" si="50"/>
        <v>443714.5507</v>
      </c>
      <c r="CH101" s="24">
        <f t="shared" si="50"/>
        <v>345477.1847</v>
      </c>
      <c r="CI101" s="24">
        <f t="shared" si="50"/>
        <v>0</v>
      </c>
      <c r="CJ101" s="24">
        <f t="shared" si="50"/>
        <v>491608.5507</v>
      </c>
      <c r="CK101" s="24">
        <f t="shared" si="50"/>
        <v>397262.9787</v>
      </c>
    </row>
    <row r="102" spans="2:89" ht="17.25">
      <c r="B102" s="13"/>
      <c r="C102" s="18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</row>
    <row r="103" spans="2:89" ht="17.25">
      <c r="B103" s="13"/>
      <c r="C103" s="18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</row>
    <row r="104" spans="2:89" ht="17.25">
      <c r="B104" s="13"/>
      <c r="C104" s="18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</row>
    <row r="105" spans="2:89" ht="17.25">
      <c r="B105" s="13"/>
      <c r="C105" s="18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</row>
    <row r="106" spans="2:89" ht="17.25">
      <c r="B106" s="13"/>
      <c r="C106" s="18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</row>
    <row r="107" spans="2:89" ht="17.25">
      <c r="B107" s="13"/>
      <c r="C107" s="18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</row>
    <row r="108" spans="2:89" ht="17.25">
      <c r="B108" s="13"/>
      <c r="C108" s="18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</row>
    <row r="109" spans="2:89" ht="17.25">
      <c r="B109" s="13"/>
      <c r="C109" s="18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</row>
    <row r="110" spans="2:89" ht="17.25">
      <c r="B110" s="13"/>
      <c r="C110" s="18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</row>
    <row r="111" spans="2:89" ht="17.25">
      <c r="B111" s="13"/>
      <c r="C111" s="18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</row>
    <row r="112" spans="2:89" ht="17.25">
      <c r="B112" s="13"/>
      <c r="C112" s="18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</row>
    <row r="113" spans="2:89" ht="17.25">
      <c r="B113" s="13"/>
      <c r="C113" s="18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</row>
    <row r="114" spans="2:89" ht="17.25">
      <c r="B114" s="13"/>
      <c r="C114" s="18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</row>
    <row r="115" spans="2:89" ht="17.25">
      <c r="B115" s="13"/>
      <c r="C115" s="18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</row>
    <row r="116" spans="2:89" ht="17.25">
      <c r="B116" s="13"/>
      <c r="C116" s="18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</row>
    <row r="117" spans="2:89" ht="17.25">
      <c r="B117" s="13"/>
      <c r="C117" s="18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</row>
    <row r="118" spans="2:89" ht="17.25">
      <c r="B118" s="13"/>
      <c r="C118" s="18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</row>
    <row r="119" spans="2:89" ht="17.25">
      <c r="B119" s="13"/>
      <c r="C119" s="18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</row>
    <row r="120" spans="2:89" ht="17.25">
      <c r="B120" s="13"/>
      <c r="C120" s="18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</row>
    <row r="121" spans="2:89" ht="17.25">
      <c r="B121" s="13"/>
      <c r="C121" s="18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</row>
    <row r="122" spans="2:89" ht="17.25">
      <c r="B122" s="13"/>
      <c r="C122" s="18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</row>
    <row r="123" spans="2:89" ht="17.25">
      <c r="B123" s="13"/>
      <c r="C123" s="18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</row>
    <row r="124" spans="2:89" ht="17.25">
      <c r="B124" s="13"/>
      <c r="C124" s="18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</row>
    <row r="125" spans="2:89" ht="17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</row>
    <row r="126" spans="2:89" ht="17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</row>
    <row r="127" spans="2:89" ht="17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</row>
    <row r="128" spans="2:89" ht="17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</row>
    <row r="129" spans="2:89" ht="17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</row>
    <row r="130" spans="2:89" ht="17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</row>
    <row r="131" spans="2:89" ht="17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</row>
    <row r="132" spans="2:89" ht="17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</row>
    <row r="133" spans="2:89" ht="17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</row>
    <row r="134" spans="2:89" ht="17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</row>
    <row r="135" spans="2:89" ht="17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</row>
    <row r="136" spans="2:89" ht="17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</row>
    <row r="137" spans="2:89" ht="17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</row>
    <row r="138" spans="2:89" ht="17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</row>
    <row r="139" spans="2:89" ht="17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</row>
    <row r="140" spans="2:89" ht="17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</row>
    <row r="141" spans="2:89" ht="17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</row>
    <row r="142" spans="2:89" ht="17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</row>
    <row r="143" spans="2:89" ht="17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</row>
    <row r="144" spans="2:89" ht="17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</row>
    <row r="145" spans="2:89" ht="17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</row>
    <row r="146" spans="2:89" ht="17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</row>
    <row r="147" spans="2:89" ht="17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</row>
    <row r="148" spans="2:89" ht="17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</row>
    <row r="149" spans="2:89" ht="17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</row>
    <row r="150" spans="2:89" ht="17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</row>
    <row r="151" spans="2:89" ht="17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</row>
    <row r="152" spans="2:89" ht="17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</row>
    <row r="153" spans="2:89" ht="17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</row>
    <row r="154" spans="2:89" ht="17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</row>
    <row r="155" spans="2:89" ht="17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</row>
    <row r="156" spans="2:89" ht="17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</row>
    <row r="157" spans="2:89" ht="17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</row>
    <row r="158" spans="2:89" ht="17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</row>
    <row r="159" spans="2:89" ht="17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</row>
    <row r="160" spans="2:89" ht="17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</row>
    <row r="161" spans="2:89" ht="17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</row>
    <row r="162" spans="2:89" ht="17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</row>
    <row r="163" spans="2:89" ht="17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</row>
    <row r="164" spans="2:89" ht="17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</row>
    <row r="165" spans="2:89" ht="17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</row>
    <row r="166" spans="2:89" ht="17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</row>
    <row r="167" spans="2:89" ht="17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</row>
    <row r="168" spans="2:89" ht="17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</row>
    <row r="169" spans="2:89" ht="17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</row>
    <row r="170" spans="2:89" ht="17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</row>
    <row r="171" spans="2:89" ht="17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</row>
    <row r="172" spans="2:89" ht="17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</row>
    <row r="173" spans="2:89" ht="17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</row>
    <row r="174" spans="2:89" ht="17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</row>
    <row r="175" spans="2:89" ht="17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</row>
    <row r="176" spans="2:89" ht="17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</row>
    <row r="177" spans="2:89" ht="17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</row>
    <row r="178" spans="2:89" ht="17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</row>
    <row r="179" spans="2:89" ht="17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</row>
    <row r="180" spans="2:89" ht="17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</row>
    <row r="181" spans="2:89" ht="17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</row>
    <row r="182" spans="2:89" ht="17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</row>
    <row r="183" spans="2:89" ht="17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</row>
    <row r="184" spans="2:89" ht="17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</row>
    <row r="185" spans="2:89" ht="17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</row>
    <row r="186" spans="2:89" ht="17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</row>
    <row r="187" spans="2:89" ht="17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</row>
    <row r="188" spans="2:89" ht="17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</row>
    <row r="189" spans="2:89" ht="17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</row>
    <row r="190" spans="2:89" ht="17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</row>
    <row r="191" spans="2:89" ht="17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</row>
    <row r="192" spans="2:89" ht="17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</row>
    <row r="193" spans="2:89" ht="17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</row>
    <row r="194" spans="2:89" ht="17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</row>
    <row r="195" spans="2:89" ht="17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</row>
    <row r="196" spans="2:89" ht="17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</row>
    <row r="197" spans="2:89" ht="17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</row>
    <row r="198" spans="2:89" ht="17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</row>
    <row r="199" spans="2:89" ht="17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</row>
    <row r="200" spans="2:89" ht="17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</row>
    <row r="201" spans="2:89" ht="17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</row>
    <row r="202" spans="2:89" ht="17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</row>
    <row r="203" spans="2:89" ht="17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</row>
    <row r="204" spans="2:89" ht="17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</row>
    <row r="205" spans="2:89" ht="17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</row>
    <row r="206" spans="2:89" ht="17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</row>
    <row r="207" spans="2:89" ht="17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</row>
    <row r="208" spans="2:89" ht="17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</row>
    <row r="209" spans="2:89" ht="17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</row>
    <row r="210" spans="2:89" ht="17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</row>
    <row r="211" spans="2:89" ht="17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</row>
    <row r="212" spans="2:89" ht="17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</row>
    <row r="213" spans="2:89" ht="17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</row>
    <row r="214" spans="2:89" ht="17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</row>
    <row r="215" spans="2:89" ht="17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</row>
    <row r="216" spans="2:89" ht="17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</row>
    <row r="217" spans="2:89" ht="17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</row>
    <row r="218" spans="2:89" ht="17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</row>
    <row r="219" spans="2:89" ht="17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</row>
    <row r="220" spans="2:89" ht="17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</row>
    <row r="221" spans="2:89" ht="17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</row>
    <row r="222" spans="2:89" ht="17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</row>
    <row r="223" spans="2:89" ht="17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</row>
    <row r="224" spans="2:89" ht="17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</row>
    <row r="225" spans="2:89" ht="17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</row>
    <row r="226" spans="2:89" ht="17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</row>
    <row r="227" spans="2:89" ht="17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</row>
    <row r="228" spans="2:89" ht="17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</row>
    <row r="229" spans="2:89" ht="17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</row>
    <row r="230" spans="2:89" ht="17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</row>
    <row r="231" spans="2:89" ht="17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</row>
    <row r="232" spans="2:89" ht="17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</row>
    <row r="233" spans="2:89" ht="17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</row>
    <row r="234" spans="2:89" ht="17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</row>
    <row r="235" spans="2:89" ht="17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</row>
    <row r="236" spans="2:89" ht="17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</row>
    <row r="237" spans="2:89" ht="17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</row>
    <row r="238" spans="2:89" ht="17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</row>
    <row r="239" spans="2:89" ht="17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</row>
    <row r="240" spans="2:89" ht="17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</row>
    <row r="241" spans="2:89" ht="17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</row>
    <row r="242" spans="2:89" ht="17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</row>
    <row r="243" spans="2:89" ht="17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</row>
    <row r="244" spans="2:89" ht="17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</row>
    <row r="245" spans="2:89" ht="17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</row>
    <row r="246" spans="2:89" ht="17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</row>
    <row r="247" spans="2:89" ht="17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</row>
    <row r="248" spans="2:89" ht="17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</row>
    <row r="249" spans="2:89" ht="17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</row>
    <row r="250" spans="2:89" ht="17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</row>
    <row r="251" spans="2:89" ht="17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</row>
    <row r="252" spans="2:89" ht="17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</row>
    <row r="253" spans="2:89" ht="17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</row>
    <row r="254" spans="2:89" ht="17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</row>
    <row r="255" spans="2:89" ht="17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</row>
    <row r="256" spans="2:89" ht="17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</row>
    <row r="257" spans="2:89" ht="17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</row>
    <row r="258" spans="2:89" ht="17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</row>
    <row r="259" spans="2:89" ht="17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</row>
    <row r="260" spans="2:89" ht="17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</row>
    <row r="261" spans="2:89" ht="17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</row>
    <row r="262" spans="2:89" ht="17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</row>
    <row r="263" spans="2:89" ht="17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</row>
    <row r="264" spans="2:89" ht="17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</row>
    <row r="265" spans="2:89" ht="17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</row>
    <row r="266" spans="2:89" ht="17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</row>
    <row r="267" spans="2:89" ht="17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</row>
    <row r="268" spans="2:89" ht="17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</row>
    <row r="269" spans="2:89" ht="17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</row>
    <row r="270" spans="2:89" ht="17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</row>
    <row r="271" spans="2:89" ht="17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</row>
    <row r="272" spans="2:89" ht="17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</row>
    <row r="273" spans="2:89" ht="17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</row>
    <row r="274" spans="2:89" ht="17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</row>
    <row r="275" spans="2:89" ht="17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</row>
    <row r="276" spans="2:89" ht="17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</row>
    <row r="277" spans="2:89" ht="17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</row>
    <row r="278" spans="2:89" ht="17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</row>
    <row r="279" spans="2:89" ht="17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</row>
    <row r="280" spans="2:89" ht="17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</row>
    <row r="281" spans="2:89" ht="17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</row>
    <row r="282" spans="2:89" ht="17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</row>
    <row r="283" spans="2:89" ht="17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</row>
    <row r="284" spans="2:89" ht="17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</row>
    <row r="285" spans="2:89" ht="17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</row>
    <row r="286" spans="2:89" ht="17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</row>
    <row r="287" spans="2:89" ht="17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</row>
    <row r="288" spans="2:89" ht="17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</row>
    <row r="289" spans="2:89" ht="17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</row>
    <row r="290" spans="2:89" ht="17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</row>
    <row r="291" spans="2:89" ht="17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</row>
    <row r="292" spans="2:89" ht="17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</row>
    <row r="293" spans="2:89" ht="17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</row>
    <row r="294" spans="2:89" ht="17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</row>
    <row r="295" spans="2:89" ht="17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</row>
    <row r="296" spans="2:89" ht="17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</row>
    <row r="297" spans="2:89" ht="17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</row>
    <row r="298" spans="2:89" ht="17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</row>
    <row r="299" spans="2:89" ht="17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</row>
    <row r="300" spans="2:89" ht="17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</row>
    <row r="301" spans="2:89" ht="17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</row>
    <row r="302" spans="2:89" ht="17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</row>
    <row r="303" spans="2:89" ht="17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</row>
    <row r="304" spans="2:89" ht="17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</row>
    <row r="305" spans="2:89" ht="17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</row>
    <row r="306" spans="2:89" ht="17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</row>
    <row r="307" spans="2:89" ht="17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</row>
    <row r="308" spans="2:89" ht="17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</row>
    <row r="309" spans="2:89" ht="17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</row>
    <row r="310" spans="2:89" ht="17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</row>
    <row r="311" spans="2:89" ht="17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</row>
    <row r="312" spans="2:89" ht="17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</row>
    <row r="313" spans="2:89" ht="17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</row>
    <row r="314" spans="2:89" ht="17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</row>
    <row r="315" spans="2:89" ht="17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</row>
    <row r="316" spans="2:89" ht="17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</row>
    <row r="317" spans="2:89" ht="17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</row>
    <row r="318" spans="2:89" ht="17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</row>
    <row r="319" spans="2:89" ht="17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</row>
    <row r="320" spans="2:89" ht="17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</row>
    <row r="321" spans="2:89" ht="17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</row>
    <row r="322" spans="2:89" ht="17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</row>
    <row r="323" spans="2:89" ht="17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</row>
    <row r="324" spans="2:89" ht="17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</row>
    <row r="325" spans="2:89" ht="17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</row>
    <row r="326" spans="2:89" ht="17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</row>
    <row r="327" spans="2:89" ht="17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</row>
    <row r="328" spans="2:89" ht="17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</row>
    <row r="329" spans="2:89" ht="17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</row>
    <row r="330" spans="2:89" ht="17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</row>
    <row r="331" spans="2:89" ht="17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</row>
    <row r="332" spans="2:89" ht="17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</row>
    <row r="333" spans="2:89" ht="17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</row>
    <row r="334" spans="2:89" ht="17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</row>
    <row r="335" spans="2:89" ht="17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</row>
    <row r="336" spans="2:89" ht="17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</row>
    <row r="337" spans="2:89" ht="17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</row>
    <row r="338" spans="2:89" ht="17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</row>
    <row r="339" spans="2:89" ht="17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</row>
    <row r="340" spans="2:89" ht="17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</row>
    <row r="341" spans="2:89" ht="17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</row>
    <row r="342" spans="2:89" ht="17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</row>
    <row r="343" spans="2:89" ht="17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</row>
    <row r="344" spans="2:89" ht="17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</row>
    <row r="345" spans="2:89" ht="17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</row>
    <row r="346" spans="2:89" ht="17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</row>
    <row r="347" spans="2:89" ht="17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</row>
    <row r="348" spans="2:89" ht="17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</row>
    <row r="349" spans="2:89" ht="17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</row>
    <row r="350" spans="2:89" ht="17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</row>
    <row r="351" spans="2:89" ht="17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</row>
    <row r="352" spans="2:89" ht="17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</row>
    <row r="353" spans="2:89" ht="17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</row>
    <row r="354" spans="2:89" ht="17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</row>
    <row r="355" spans="2:89" ht="17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</row>
    <row r="356" spans="2:89" ht="17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</row>
    <row r="357" spans="2:89" ht="17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</row>
    <row r="358" spans="2:89" ht="17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</row>
    <row r="359" spans="2:89" ht="17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</row>
    <row r="360" spans="2:89" ht="17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</row>
    <row r="361" spans="2:89" ht="17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</row>
    <row r="362" spans="2:89" ht="17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</row>
    <row r="363" spans="2:89" ht="17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</row>
    <row r="364" spans="2:89" ht="17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</row>
    <row r="365" spans="2:89" ht="17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</row>
    <row r="366" spans="2:89" ht="17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</row>
    <row r="367" spans="2:89" ht="17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</row>
    <row r="368" spans="2:89" ht="17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</row>
    <row r="369" spans="2:89" ht="17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</row>
    <row r="370" spans="2:89" ht="17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</row>
    <row r="371" spans="2:89" ht="17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</row>
    <row r="372" spans="2:89" ht="17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</row>
    <row r="373" spans="2:89" ht="17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</row>
    <row r="374" spans="2:89" ht="17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</row>
    <row r="375" spans="2:89" ht="17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</row>
    <row r="376" spans="2:89" ht="17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</row>
    <row r="377" spans="2:89" ht="17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</row>
    <row r="378" spans="2:89" ht="17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</row>
    <row r="379" spans="2:89" ht="17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</row>
    <row r="380" spans="2:89" ht="17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</row>
    <row r="381" spans="2:89" ht="17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</row>
    <row r="382" spans="2:89" ht="17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</row>
    <row r="383" spans="2:89" ht="17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</row>
    <row r="384" spans="2:89" ht="17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</row>
    <row r="385" spans="2:89" ht="17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</row>
    <row r="386" spans="2:89" ht="17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</row>
    <row r="387" spans="2:89" ht="17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</row>
    <row r="388" spans="2:89" ht="17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</row>
    <row r="389" spans="2:89" ht="17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</row>
    <row r="390" spans="2:89" ht="17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</row>
    <row r="391" spans="2:89" ht="17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</row>
    <row r="392" spans="2:89" ht="17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</row>
    <row r="393" spans="2:89" ht="17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</row>
    <row r="394" spans="2:89" ht="17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</row>
    <row r="395" spans="2:89" ht="17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</row>
    <row r="396" spans="2:89" ht="17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</row>
    <row r="397" spans="2:89" ht="17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</row>
    <row r="398" spans="2:89" ht="17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</row>
    <row r="399" spans="2:89" ht="17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</row>
    <row r="400" spans="2:89" ht="17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</row>
    <row r="401" spans="2:89" ht="17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</row>
    <row r="402" spans="2:89" ht="17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</row>
    <row r="403" spans="2:89" ht="17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</row>
    <row r="404" spans="2:89" ht="17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</row>
    <row r="405" spans="2:89" ht="17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</row>
    <row r="406" spans="2:89" ht="17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</row>
    <row r="407" spans="2:89" ht="17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</row>
    <row r="408" spans="2:89" ht="17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</row>
    <row r="409" spans="2:89" ht="17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</row>
    <row r="410" spans="2:89" ht="17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</row>
    <row r="411" spans="2:89" ht="17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</row>
    <row r="412" spans="2:89" ht="17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</row>
    <row r="413" spans="2:89" ht="17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</row>
    <row r="414" spans="2:89" ht="17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</row>
    <row r="415" spans="2:89" ht="17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</row>
    <row r="416" spans="2:89" ht="17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</row>
    <row r="417" spans="2:89" ht="17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</row>
    <row r="418" spans="2:89" ht="17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</row>
    <row r="419" spans="2:89" ht="17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</row>
    <row r="420" spans="2:89" ht="17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</row>
    <row r="421" spans="2:89" ht="17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</row>
    <row r="422" spans="2:89" ht="17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</row>
    <row r="423" spans="2:89" ht="17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</row>
    <row r="424" spans="2:89" ht="17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</row>
    <row r="425" spans="2:89" ht="17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</row>
    <row r="426" spans="2:89" ht="17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</row>
    <row r="427" spans="2:89" ht="17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</row>
    <row r="428" spans="2:89" ht="17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</row>
    <row r="429" spans="2:89" ht="17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</row>
    <row r="430" spans="2:89" ht="17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</row>
    <row r="431" spans="2:89" ht="17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</row>
    <row r="432" spans="2:89" ht="17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</row>
    <row r="433" spans="2:89" ht="17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</row>
    <row r="434" spans="2:89" ht="17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</row>
    <row r="435" spans="2:89" ht="17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</row>
    <row r="436" spans="2:89" ht="17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</row>
    <row r="437" spans="2:89" ht="17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</row>
    <row r="438" spans="2:89" ht="17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</row>
    <row r="439" spans="2:89" ht="17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</row>
    <row r="440" spans="2:89" ht="17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</row>
    <row r="441" spans="2:89" ht="17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</row>
    <row r="442" spans="2:89" ht="17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</row>
    <row r="443" spans="2:89" ht="17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</row>
    <row r="444" spans="2:89" ht="17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</row>
    <row r="445" spans="2:89" ht="17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</row>
    <row r="446" spans="2:89" ht="17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</row>
    <row r="447" spans="2:89" ht="17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</row>
    <row r="448" spans="2:89" ht="17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</row>
    <row r="449" spans="2:89" ht="17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</row>
    <row r="450" spans="2:89" ht="17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</row>
    <row r="451" spans="2:89" ht="17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</row>
    <row r="452" spans="2:89" ht="17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</row>
    <row r="453" spans="2:89" ht="17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</row>
    <row r="454" spans="2:89" ht="17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</row>
    <row r="455" spans="2:89" ht="17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</row>
    <row r="456" spans="2:89" ht="17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</row>
    <row r="457" spans="2:89" ht="17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</row>
    <row r="458" spans="2:89" ht="17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</row>
    <row r="459" spans="2:89" ht="17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</row>
    <row r="460" spans="2:89" ht="17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</row>
    <row r="461" spans="2:89" ht="17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</row>
    <row r="462" spans="2:89" ht="17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</row>
    <row r="463" spans="2:89" ht="17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</row>
    <row r="464" spans="2:89" ht="17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</row>
    <row r="465" spans="2:89" ht="17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</row>
    <row r="466" spans="2:89" ht="17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</row>
    <row r="467" spans="2:89" ht="17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</row>
    <row r="468" spans="2:89" ht="17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</row>
    <row r="469" spans="2:89" ht="17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</row>
    <row r="470" spans="2:89" ht="17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</row>
    <row r="471" spans="2:89" ht="17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</row>
    <row r="472" spans="2:89" ht="17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</row>
    <row r="473" spans="2:89" ht="17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</row>
    <row r="474" spans="2:89" ht="17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</row>
    <row r="475" spans="2:89" ht="17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</row>
    <row r="476" spans="2:89" ht="17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</row>
    <row r="477" spans="2:89" ht="17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</row>
    <row r="478" spans="2:89" ht="17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</row>
    <row r="479" spans="2:89" ht="17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</row>
    <row r="480" spans="2:89" ht="17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</row>
    <row r="481" spans="2:89" ht="17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</row>
    <row r="482" spans="2:89" ht="17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</row>
    <row r="483" spans="2:89" ht="17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</row>
    <row r="484" spans="2:89" ht="17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</row>
    <row r="485" spans="2:89" ht="17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</row>
    <row r="486" spans="2:89" ht="17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</row>
    <row r="487" spans="2:89" ht="17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</row>
    <row r="488" spans="2:89" ht="17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</row>
    <row r="489" spans="2:89" ht="17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</row>
    <row r="490" spans="2:89" ht="17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</row>
    <row r="491" spans="2:89" ht="17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</row>
    <row r="492" spans="2:89" ht="17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</row>
    <row r="493" spans="2:89" ht="17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</row>
    <row r="494" spans="2:89" ht="17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</row>
    <row r="495" spans="2:89" ht="17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</row>
    <row r="496" spans="2:89" ht="17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</row>
    <row r="497" spans="2:89" ht="17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</row>
    <row r="498" spans="2:89" ht="17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</row>
    <row r="499" spans="2:89" ht="17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</row>
    <row r="500" spans="2:89" ht="17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</row>
    <row r="501" spans="2:89" ht="17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</row>
    <row r="502" spans="2:89" ht="17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</row>
    <row r="503" spans="2:89" ht="17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</row>
    <row r="504" spans="2:89" ht="17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</row>
    <row r="505" spans="2:89" ht="17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</row>
    <row r="506" spans="2:89" ht="17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</row>
    <row r="507" spans="2:89" ht="17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</row>
    <row r="508" spans="2:89" ht="17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</row>
    <row r="509" spans="2:89" ht="17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</row>
    <row r="510" spans="2:89" ht="17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</row>
    <row r="511" spans="2:89" ht="17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</row>
    <row r="512" spans="2:89" ht="17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</row>
    <row r="513" spans="2:89" ht="17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</row>
    <row r="514" spans="2:89" ht="17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</row>
    <row r="515" spans="2:89" ht="17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</row>
    <row r="516" spans="2:89" ht="17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</row>
    <row r="517" spans="2:89" ht="17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</row>
    <row r="518" spans="2:89" ht="17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</row>
    <row r="519" spans="2:89" ht="17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</row>
    <row r="520" spans="2:89" ht="17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</row>
    <row r="521" spans="2:89" ht="17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</row>
    <row r="522" spans="2:89" ht="17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</row>
    <row r="523" spans="2:89" ht="17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</row>
    <row r="524" spans="2:89" ht="17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</row>
    <row r="525" spans="2:89" ht="17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</row>
    <row r="526" spans="2:89" ht="17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</row>
    <row r="527" spans="2:89" ht="17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</row>
    <row r="528" spans="2:89" ht="17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</row>
    <row r="529" spans="2:89" ht="17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</row>
    <row r="530" spans="2:89" ht="17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</row>
    <row r="531" spans="2:89" ht="17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</row>
    <row r="532" spans="2:89" ht="17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</row>
    <row r="533" spans="2:89" ht="17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</row>
    <row r="534" spans="2:89" ht="17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</row>
    <row r="535" spans="2:89" ht="17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</row>
    <row r="536" spans="2:89" ht="17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</row>
    <row r="537" spans="2:89" ht="17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</row>
    <row r="538" spans="2:89" ht="17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</row>
    <row r="539" spans="2:89" ht="17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</row>
    <row r="540" spans="2:89" ht="17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</row>
    <row r="541" spans="2:89" ht="17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</row>
    <row r="542" spans="2:89" ht="17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</row>
    <row r="543" spans="2:89" ht="17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</row>
    <row r="544" spans="2:89" ht="17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</row>
    <row r="545" spans="2:89" ht="17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</row>
    <row r="546" spans="2:89" ht="17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</row>
    <row r="547" spans="2:89" ht="17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</row>
    <row r="548" spans="2:89" ht="17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</row>
    <row r="549" spans="2:89" ht="17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</row>
    <row r="550" spans="2:89" ht="17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</row>
    <row r="551" spans="2:89" ht="17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</row>
    <row r="552" spans="2:89" ht="17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</row>
    <row r="553" spans="2:89" ht="17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</row>
    <row r="554" spans="2:89" ht="17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</row>
    <row r="555" spans="2:89" ht="17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</row>
    <row r="556" spans="2:89" ht="17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</row>
    <row r="557" spans="2:89" ht="17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</row>
    <row r="558" spans="2:89" ht="17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</row>
    <row r="559" spans="2:89" ht="17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</row>
    <row r="560" spans="2:89" ht="17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</row>
    <row r="561" spans="2:89" ht="17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</row>
    <row r="562" spans="2:89" ht="17.2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</row>
    <row r="563" spans="2:89" ht="17.2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</row>
    <row r="564" spans="2:89" ht="17.2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</row>
    <row r="565" spans="2:89" ht="17.2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</row>
    <row r="566" spans="2:89" ht="17.2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</row>
    <row r="567" spans="2:89" ht="17.2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</row>
    <row r="568" spans="2:89" ht="17.2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</row>
    <row r="569" spans="2:89" ht="17.2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</row>
    <row r="570" spans="2:89" ht="17.2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</row>
    <row r="571" spans="2:89" ht="17.2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</row>
    <row r="572" spans="2:89" ht="17.2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</row>
    <row r="573" spans="2:89" ht="17.2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</row>
    <row r="574" spans="2:89" ht="17.2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</row>
    <row r="575" spans="2:89" ht="17.2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</row>
    <row r="576" spans="2:89" ht="17.2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</row>
    <row r="577" spans="2:89" ht="17.2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</row>
    <row r="578" spans="2:89" ht="17.2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</row>
    <row r="579" spans="2:89" ht="17.2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</row>
    <row r="580" spans="2:89" ht="17.2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</row>
    <row r="581" spans="2:89" ht="17.2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</row>
    <row r="582" spans="2:89" ht="17.2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</row>
    <row r="583" spans="2:89" ht="17.2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</row>
    <row r="584" spans="2:89" ht="17.2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</row>
    <row r="585" spans="2:89" ht="17.2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</row>
    <row r="586" spans="2:89" ht="17.2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</row>
    <row r="587" spans="2:89" ht="17.2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</row>
    <row r="588" spans="2:89" ht="17.2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</row>
    <row r="589" spans="2:89" ht="17.2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</row>
    <row r="590" spans="2:89" ht="17.2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</row>
    <row r="591" spans="2:89" ht="17.2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</row>
    <row r="592" spans="2:89" ht="17.2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</row>
    <row r="593" spans="2:89" ht="17.2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</row>
    <row r="594" spans="2:89" ht="17.2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</row>
    <row r="595" spans="2:89" ht="17.2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</row>
    <row r="596" spans="2:89" ht="17.2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</row>
    <row r="597" spans="2:89" ht="17.2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</row>
    <row r="598" spans="2:89" ht="17.2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</row>
    <row r="599" spans="2:89" ht="17.2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</row>
    <row r="600" spans="2:89" ht="17.2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</row>
    <row r="601" spans="2:89" ht="17.2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</row>
    <row r="602" spans="2:89" ht="17.2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</row>
    <row r="603" spans="2:89" ht="17.2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</row>
    <row r="604" spans="2:89" ht="17.2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</row>
    <row r="605" spans="2:89" ht="17.2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</row>
    <row r="606" spans="2:89" ht="17.2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</row>
    <row r="607" spans="2:89" ht="17.2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</row>
    <row r="608" spans="2:89" ht="17.2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</row>
    <row r="609" spans="2:89" ht="17.2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</row>
    <row r="610" spans="2:89" ht="17.2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</row>
    <row r="611" spans="2:89" ht="17.2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</row>
    <row r="612" spans="2:89" ht="17.2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</row>
    <row r="613" spans="2:89" ht="17.2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</row>
    <row r="614" spans="2:89" ht="17.2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</row>
    <row r="615" spans="2:89" ht="17.2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</row>
    <row r="616" spans="2:89" ht="17.2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</row>
    <row r="617" spans="2:89" ht="17.2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</row>
    <row r="618" spans="2:89" ht="17.2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</row>
    <row r="619" spans="2:89" ht="17.2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</row>
    <row r="620" spans="2:89" ht="17.2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</row>
    <row r="621" spans="2:89" ht="17.2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</row>
    <row r="622" spans="2:89" ht="17.2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</row>
    <row r="623" spans="2:89" ht="17.2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</row>
    <row r="624" spans="2:89" ht="17.2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</row>
    <row r="625" spans="2:89" ht="17.2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</row>
    <row r="626" spans="2:89" ht="17.2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</row>
    <row r="627" spans="2:89" ht="17.2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</row>
    <row r="628" spans="2:89" ht="17.2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</row>
    <row r="629" spans="2:89" ht="17.2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</row>
    <row r="630" spans="2:89" ht="17.2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</row>
    <row r="631" spans="2:89" ht="17.2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</row>
    <row r="632" spans="2:89" ht="17.2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</row>
    <row r="633" spans="2:89" ht="17.2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</row>
    <row r="634" spans="2:89" ht="17.2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</row>
    <row r="635" spans="2:89" ht="17.2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</row>
    <row r="636" spans="2:89" ht="17.2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</row>
    <row r="637" spans="2:89" ht="17.2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</row>
    <row r="638" spans="2:89" ht="17.2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</row>
    <row r="639" spans="2:89" ht="17.2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</row>
    <row r="640" spans="2:89" ht="17.2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</row>
    <row r="641" spans="2:89" ht="17.2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</row>
    <row r="642" spans="2:89" ht="17.2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</row>
    <row r="643" spans="2:89" ht="17.2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</row>
    <row r="644" spans="2:89" ht="17.2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</row>
    <row r="645" spans="2:89" ht="17.2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</row>
    <row r="646" spans="2:89" ht="17.2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</row>
    <row r="647" spans="2:89" ht="17.2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</row>
    <row r="648" spans="2:89" ht="17.2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</row>
    <row r="649" spans="2:89" ht="17.2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</row>
    <row r="650" spans="2:89" ht="17.2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</row>
    <row r="651" spans="2:89" ht="17.2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</row>
    <row r="652" spans="2:89" ht="17.2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</row>
    <row r="653" spans="2:89" ht="17.2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</row>
    <row r="654" spans="2:89" ht="17.2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</row>
    <row r="655" spans="2:89" ht="17.2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</row>
    <row r="656" spans="2:89" ht="17.2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</row>
    <row r="657" spans="2:89" ht="17.2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</row>
    <row r="658" spans="2:89" ht="17.2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</row>
    <row r="659" spans="2:89" ht="17.2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</row>
    <row r="660" spans="2:89" ht="17.2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</row>
    <row r="661" spans="2:89" ht="17.2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</row>
    <row r="662" spans="2:89" ht="17.2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</row>
    <row r="663" spans="2:89" ht="17.2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</row>
    <row r="664" spans="2:89" ht="17.2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</row>
    <row r="665" spans="2:89" ht="17.2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</row>
    <row r="666" spans="2:89" ht="17.2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</row>
    <row r="667" spans="2:89" ht="17.2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</row>
    <row r="668" spans="2:89" ht="17.2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</row>
    <row r="669" spans="2:89" ht="17.2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</row>
    <row r="670" spans="2:89" ht="17.2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</row>
    <row r="671" spans="2:89" ht="17.2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</row>
    <row r="672" spans="2:89" ht="17.2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</row>
    <row r="673" spans="2:89" ht="17.2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</row>
    <row r="674" spans="2:89" ht="17.2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</row>
    <row r="675" spans="2:89" ht="17.2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</row>
  </sheetData>
  <sheetProtection/>
  <protectedRanges>
    <protectedRange sqref="BW10:CI100" name="Range6"/>
    <protectedRange sqref="O10:P100 R10:S100 U10:V100 X10:Y100 AA10:AB100 AD10:AO100" name="Range4"/>
    <protectedRange sqref="D10:E100" name="Range1"/>
    <protectedRange sqref="AS10:BT100" name="Range5"/>
    <protectedRange sqref="C10:C100" name="Range1_1"/>
  </protectedRanges>
  <mergeCells count="97">
    <mergeCell ref="CJ4:CK6"/>
    <mergeCell ref="D2:P2"/>
    <mergeCell ref="F1:G1"/>
    <mergeCell ref="CA7:CA8"/>
    <mergeCell ref="O3:P3"/>
    <mergeCell ref="AP7:AP8"/>
    <mergeCell ref="AP5:AZ5"/>
    <mergeCell ref="BU4:BV6"/>
    <mergeCell ref="CA5:CB6"/>
    <mergeCell ref="AS6:AT6"/>
    <mergeCell ref="AY7:AY8"/>
    <mergeCell ref="AW7:AW8"/>
    <mergeCell ref="BL6:BM6"/>
    <mergeCell ref="BC7:BC8"/>
    <mergeCell ref="BG6:BH6"/>
    <mergeCell ref="BG7:BG8"/>
    <mergeCell ref="BA6:BB6"/>
    <mergeCell ref="BE6:BF6"/>
    <mergeCell ref="AY6:AZ6"/>
    <mergeCell ref="BG5:BM5"/>
    <mergeCell ref="BL7:BL8"/>
    <mergeCell ref="BP5:BQ6"/>
    <mergeCell ref="BR5:BS6"/>
    <mergeCell ref="BN5:BO6"/>
    <mergeCell ref="AB7:AC7"/>
    <mergeCell ref="BN7:BN8"/>
    <mergeCell ref="BC6:BD6"/>
    <mergeCell ref="BA7:BA8"/>
    <mergeCell ref="BE7:BE8"/>
    <mergeCell ref="M7:N7"/>
    <mergeCell ref="AD7:AD8"/>
    <mergeCell ref="AA7:AA8"/>
    <mergeCell ref="R6:T6"/>
    <mergeCell ref="U6:W6"/>
    <mergeCell ref="X6:Z6"/>
    <mergeCell ref="L4:BS4"/>
    <mergeCell ref="L5:AE5"/>
    <mergeCell ref="BW6:BX6"/>
    <mergeCell ref="BT4:BT8"/>
    <mergeCell ref="CC6:CD6"/>
    <mergeCell ref="CE6:CF6"/>
    <mergeCell ref="X7:X8"/>
    <mergeCell ref="Y7:Z7"/>
    <mergeCell ref="L6:N6"/>
    <mergeCell ref="O6:Q6"/>
    <mergeCell ref="BY7:BY8"/>
    <mergeCell ref="BY6:BZ6"/>
    <mergeCell ref="BW4:CH4"/>
    <mergeCell ref="BW5:BZ5"/>
    <mergeCell ref="CC7:CC8"/>
    <mergeCell ref="BW7:BW8"/>
    <mergeCell ref="CC5:CH5"/>
    <mergeCell ref="CE7:CE8"/>
    <mergeCell ref="CG6:CH6"/>
    <mergeCell ref="AH6:AI6"/>
    <mergeCell ref="AH7:AH8"/>
    <mergeCell ref="AU6:AV6"/>
    <mergeCell ref="AW6:AX6"/>
    <mergeCell ref="AF7:AF8"/>
    <mergeCell ref="AL7:AL8"/>
    <mergeCell ref="P7:Q7"/>
    <mergeCell ref="S7:T7"/>
    <mergeCell ref="R7:R8"/>
    <mergeCell ref="U7:U8"/>
    <mergeCell ref="V7:W7"/>
    <mergeCell ref="AF6:AG6"/>
    <mergeCell ref="AD6:AE6"/>
    <mergeCell ref="L7:L8"/>
    <mergeCell ref="AF5:AM5"/>
    <mergeCell ref="O7:O8"/>
    <mergeCell ref="AS7:AS8"/>
    <mergeCell ref="AJ6:AK6"/>
    <mergeCell ref="AL6:AM6"/>
    <mergeCell ref="AN5:AO6"/>
    <mergeCell ref="AP6:AR6"/>
    <mergeCell ref="AJ7:AJ8"/>
    <mergeCell ref="AA6:AC6"/>
    <mergeCell ref="B4:B8"/>
    <mergeCell ref="C4:C8"/>
    <mergeCell ref="I4:K6"/>
    <mergeCell ref="D4:D8"/>
    <mergeCell ref="F7:F8"/>
    <mergeCell ref="G7:H7"/>
    <mergeCell ref="J7:K7"/>
    <mergeCell ref="F4:H6"/>
    <mergeCell ref="I7:I8"/>
    <mergeCell ref="E4:E8"/>
    <mergeCell ref="CI4:CI8"/>
    <mergeCell ref="CJ7:CJ8"/>
    <mergeCell ref="BA5:BF5"/>
    <mergeCell ref="AU7:AU8"/>
    <mergeCell ref="AQ7:AR7"/>
    <mergeCell ref="AN7:AN8"/>
    <mergeCell ref="BU7:BU8"/>
    <mergeCell ref="CG7:CG8"/>
    <mergeCell ref="BR7:BR8"/>
    <mergeCell ref="BP7:BP8"/>
  </mergeCells>
  <printOptions/>
  <pageMargins left="0.17" right="0.17" top="0.17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Valer</cp:lastModifiedBy>
  <cp:lastPrinted>2012-05-17T00:01:21Z</cp:lastPrinted>
  <dcterms:created xsi:type="dcterms:W3CDTF">2002-03-15T09:46:46Z</dcterms:created>
  <dcterms:modified xsi:type="dcterms:W3CDTF">2016-01-11T11:18:55Z</dcterms:modified>
  <cp:category/>
  <cp:version/>
  <cp:contentType/>
  <cp:contentStatus/>
</cp:coreProperties>
</file>