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15" tabRatio="729" firstSheet="1" activeTab="6"/>
  </bookViews>
  <sheets>
    <sheet name="Vernagir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Hatvac6" sheetId="7" r:id="rId7"/>
    <sheet name="Лист1" sheetId="8" r:id="rId8"/>
  </sheets>
  <definedNames>
    <definedName name="_xlnm.Print_Area" localSheetId="4">'Dificit'!$A$1:$E$10</definedName>
    <definedName name="_xlnm.Print_Area" localSheetId="5">'Dificiti caxs'!$A$2:$F$84</definedName>
    <definedName name="_xlnm.Print_Area" localSheetId="1">'Ekamutner'!$A$1:$F$94</definedName>
    <definedName name="_xlnm.Print_Area" localSheetId="2">'Gorcarnakan caxs'!$A$1:$H$311</definedName>
    <definedName name="_xlnm.Print_Area" localSheetId="6">'Hatvac6'!$A$1:$I$477</definedName>
    <definedName name="_xlnm.Print_Area" localSheetId="3">'Tntesagitakan '!$A$2:$F$232</definedName>
  </definedNames>
  <calcPr fullCalcOnLoad="1"/>
</workbook>
</file>

<file path=xl/sharedStrings.xml><?xml version="1.0" encoding="utf-8"?>
<sst xmlns="http://schemas.openxmlformats.org/spreadsheetml/2006/main" count="2393" uniqueCount="986">
  <si>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</si>
  <si>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</si>
  <si>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</si>
  <si>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</si>
  <si>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</si>
  <si>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</si>
  <si>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</si>
  <si>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</si>
  <si>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</si>
  <si>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</si>
  <si>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</si>
  <si>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</si>
  <si>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</si>
  <si>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</si>
  <si>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</si>
  <si>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</si>
  <si>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</si>
  <si>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</si>
  <si>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</si>
  <si>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</si>
  <si>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</si>
  <si>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</si>
  <si>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</si>
  <si>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</si>
  <si>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</si>
  <si>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</si>
  <si>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</si>
  <si>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</si>
  <si>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</si>
  <si>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</si>
  <si>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</si>
  <si>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</si>
  <si>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</si>
  <si>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</si>
  <si>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</si>
  <si>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</si>
  <si>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</si>
  <si>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</si>
  <si>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</si>
  <si>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</si>
  <si>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</si>
  <si>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</si>
  <si>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</si>
  <si>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</si>
  <si>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</si>
  <si>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</si>
  <si>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</si>
  <si>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</si>
  <si>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</si>
  <si>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</si>
  <si>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</si>
  <si>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</si>
  <si>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</si>
  <si>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</si>
  <si>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</si>
  <si>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</si>
  <si>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</si>
  <si>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</si>
  <si>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</si>
  <si>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</si>
  <si>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</si>
  <si>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</si>
  <si>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</si>
  <si>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</si>
  <si>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</si>
  <si>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</si>
  <si>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</si>
  <si>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</si>
  <si>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</si>
  <si>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</si>
  <si>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</si>
  <si>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</si>
  <si>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</si>
  <si>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</si>
  <si>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</si>
  <si>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</si>
  <si>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</si>
  <si>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</si>
  <si>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</si>
  <si>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</si>
  <si>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</si>
  <si>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</si>
  <si>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</si>
  <si>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</si>
  <si>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</si>
  <si>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</si>
  <si>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</si>
  <si>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</si>
  <si>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</si>
  <si>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</si>
  <si>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</si>
  <si>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</si>
  <si>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</si>
  <si>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</si>
  <si>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</si>
  <si>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</si>
  <si>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</si>
  <si>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</si>
  <si>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</si>
  <si>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</si>
  <si>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</si>
  <si>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</si>
  <si>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</si>
  <si>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</si>
  <si>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</si>
  <si>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</si>
  <si>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</si>
  <si>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</si>
  <si>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</si>
  <si>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</si>
  <si>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</si>
  <si>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</si>
  <si>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</si>
  <si>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</si>
  <si>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</si>
  <si>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</si>
  <si>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</si>
  <si>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</si>
  <si>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</si>
  <si>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</si>
  <si>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</si>
  <si>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</si>
  <si>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</si>
  <si>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</si>
  <si>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</si>
  <si>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</si>
  <si>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</si>
  <si>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</si>
  <si>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</si>
  <si>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</si>
  <si>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</si>
  <si>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</si>
  <si>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</si>
  <si>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</si>
  <si>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</si>
  <si>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</si>
  <si>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</si>
  <si>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</si>
  <si>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</si>
  <si>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</si>
  <si>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</si>
  <si>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</si>
  <si>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</si>
  <si>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</si>
  <si>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</si>
  <si>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</si>
  <si>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</si>
  <si>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</si>
  <si>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</si>
  <si>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</si>
  <si>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</si>
  <si>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</si>
  <si>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</si>
  <si>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</si>
  <si>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</si>
  <si>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</si>
  <si>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</si>
  <si>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</si>
  <si>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</si>
  <si>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</si>
  <si>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</si>
  <si>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</si>
  <si>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</si>
  <si>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</si>
  <si>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</si>
  <si>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</si>
  <si>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</si>
  <si>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</si>
  <si>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</si>
  <si>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</si>
  <si>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</si>
  <si>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</si>
  <si>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</si>
  <si>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</si>
  <si>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</si>
  <si>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</si>
  <si>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</si>
  <si>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</si>
  <si>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</si>
  <si>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</si>
  <si>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</si>
  <si>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</si>
  <si>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</si>
  <si>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</si>
  <si>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</si>
  <si>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</si>
  <si>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</si>
  <si>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</si>
  <si>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</si>
  <si>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</si>
  <si>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</si>
  <si>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</si>
  <si>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</si>
  <si>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</si>
  <si>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</si>
  <si>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</si>
  <si>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</si>
  <si>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</si>
  <si>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</si>
  <si>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</si>
  <si>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</si>
  <si>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</si>
  <si>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</si>
  <si>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</si>
  <si>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</si>
  <si>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</si>
  <si>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</si>
  <si>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</si>
  <si>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</si>
  <si>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</si>
  <si>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</si>
  <si>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</si>
  <si>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</si>
  <si>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</si>
  <si>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</si>
  <si>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</si>
  <si>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</si>
  <si>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</si>
  <si>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</si>
  <si>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</si>
  <si>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</si>
  <si>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</si>
  <si>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</si>
  <si>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</si>
  <si>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Description</t>
  </si>
  <si>
    <t xml:space="preserve">  ÀÝ¹³Ù»ÝÁ   (ë.7 +ë.8)</t>
  </si>
  <si>
    <t xml:space="preserve">     ³Û¹ ÃíáõÙ`</t>
  </si>
  <si>
    <t>GENERAL PUBLIC SERVICES</t>
  </si>
  <si>
    <t>Executive and Legislative Organs, Financial and Fiscal Affairs, External Affairs</t>
  </si>
  <si>
    <t>Executive and legislative organs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</si>
  <si>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</si>
  <si>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     4111</t>
  </si>
  <si>
    <t xml:space="preserve"> -ä³ñ·¨³ïñáõÙÝ»ñ, ¹ñ³Ù³Ï³Ý Ëñ³ËáõëáõÙÝ»ñ   4112</t>
  </si>
  <si>
    <t xml:space="preserve"> -êáóÇ³É³Ï³Ý ³å³ÑáíáõÃÛ³Ý í×³ñÝ»ñ    4131</t>
  </si>
  <si>
    <t xml:space="preserve"> -¾Ý»ñ·»ïÇÏ Í³é³ÛáõÃÛáõÝÝ»ñ      4212</t>
  </si>
  <si>
    <t xml:space="preserve"> -ÎáÙáõÝ³É Í³é³ÛáõÃÛáõÝÝ»ñ     4213</t>
  </si>
  <si>
    <t xml:space="preserve"> -Î³åÇ Í³é³ÛáõÃÛáõÝÝ»ñ  4214</t>
  </si>
  <si>
    <t xml:space="preserve"> -Ներքին գործողումներ  4221</t>
  </si>
  <si>
    <t xml:space="preserve"> -²ñï³ë³ÑÙ³ÝÛ³Ý ·áñÍáõÕáõÙÝ»ñÇ ·Íáí Í³Ëë»ñ  4222</t>
  </si>
  <si>
    <t>Աշխատակազմի մասնագիտական զարգ. Ծառայություններ 4233</t>
  </si>
  <si>
    <t xml:space="preserve"> -î»Õ»Ï³ïí³Ï³Ý Í³é³ÛáõÃÛáõÝÝ»ñ  4234</t>
  </si>
  <si>
    <t xml:space="preserve"> -Ü»ñÏ³Û³óáõóã³Ï³Ý Í³Ëë»ñ  4237</t>
  </si>
  <si>
    <t>Ընդանուր բնույթի այլ Í³é³ÛáõÃÛáõÝÝ»ñ  4239</t>
  </si>
  <si>
    <t>Մասնագիտական ծառայություններ/·³½Ç ï»Ë. ëå³ë³ñÏáõÙ/ 4241</t>
  </si>
  <si>
    <t xml:space="preserve"> -ì³ñã³Ï³Ý ÝÛáõÃ»ñ  4261</t>
  </si>
  <si>
    <t xml:space="preserve"> -îñ³Ýëåáñï³ÛÇÝ ÝÛáõÃ»ñ  4264</t>
  </si>
  <si>
    <t xml:space="preserve"> -Î»Ýó³Õ³ÛÇÝ ¨ Ñ³Ýñ³ÛÇÝ ëÝÝ¹Ç ÝÛáõÃ»ñ  4267</t>
  </si>
  <si>
    <t>Հարկեր  4822</t>
  </si>
  <si>
    <t xml:space="preserve"> -Þ»Ýù»ñÇ ¨ ßÇÝáõÃÛáõÝÝ»ñÇ Ï³åÇï³É í»ñ³Ýáñá·áõÙ  5113</t>
  </si>
  <si>
    <t>Նախագծահետազոտական ծախսեր  5134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</si>
  <si>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</si>
  <si>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</si>
  <si>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</si>
  <si>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</si>
  <si>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</si>
  <si>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</si>
  <si>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</si>
  <si>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</si>
  <si>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</si>
  <si>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 xml:space="preserve"> -²ßË³ïáÕÝ»ñÇ ³ßË³ï³í³ñÓ»ñ ¨ Ñ³í»É³í×³ñÝ»ñ 4111</t>
  </si>
  <si>
    <t xml:space="preserve"> -Ð³Ù³Ï³ñ·ã³ÛÇÝ Í³é³ÛáõÃÛáõÝÝ»ñ  4232</t>
  </si>
  <si>
    <t>Ð³Ù³Ï³ñ·ã³ÛÇÝ Íñ³·ñ»ñÇ Ó/µ 5132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</si>
  <si>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</si>
  <si>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</si>
  <si>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</si>
  <si>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</si>
  <si>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</si>
  <si>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</si>
  <si>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ÜíÇñ³ïíáõÃÛáõÝ µÛáõç»Çó  4819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</si>
  <si>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</si>
  <si>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</si>
  <si>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</si>
  <si>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</si>
  <si>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</si>
  <si>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</si>
  <si>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</si>
  <si>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</si>
  <si>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</si>
  <si>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</si>
  <si>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</si>
  <si>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</si>
  <si>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</si>
  <si>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</si>
  <si>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</si>
  <si>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</si>
  <si>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</si>
  <si>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</si>
  <si>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</si>
  <si>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</si>
  <si>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</si>
  <si>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</si>
  <si>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</si>
  <si>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</si>
  <si>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¶³í³éÇ</t>
  </si>
  <si>
    <t>¸.  ´³¹áÛ³Ý</t>
  </si>
  <si>
    <t>Ð³Ûñ³í³Ýù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</si>
  <si>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</si>
  <si>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</si>
  <si>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</si>
  <si>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</si>
  <si>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</si>
  <si>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</si>
  <si>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Անասնաբուժական ծառայություն</t>
  </si>
  <si>
    <t>²ßË³ïáÕÝ»ñÇ ³ßË³ï³í³ñÓ»ñ ¨ Ñ³í»É³í×³ñÝ»ñ 4111</t>
  </si>
  <si>
    <t>êáóÇ³É³Ï³Ý ³å³ÑáíáõÃÛ³Ý í×³ñÝ»ñ 4131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</si>
  <si>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</si>
  <si>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</si>
  <si>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</si>
  <si>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</si>
  <si>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</si>
  <si>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</si>
  <si>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</si>
  <si>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</si>
  <si>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</si>
  <si>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</si>
  <si>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</si>
  <si>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</si>
  <si>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</si>
  <si>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</si>
  <si>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</si>
  <si>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</si>
  <si>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</si>
  <si>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</si>
  <si>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</si>
  <si>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</si>
  <si>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</si>
  <si>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</si>
  <si>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</si>
  <si>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</si>
  <si>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</si>
  <si>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</si>
  <si>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</si>
  <si>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</si>
  <si>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</si>
  <si>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</si>
  <si>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</si>
  <si>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</si>
  <si>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îñ³Ýëåáñï³ÛÇÝ ÙÇçáóÝ»ñÇ Ó/µ 5121</t>
  </si>
  <si>
    <t>²Õµ³ñÏÕ»ñÇ Ó»éùµ»ñáõÙ  5129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</si>
  <si>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</si>
  <si>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</si>
  <si>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</si>
  <si>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</si>
  <si>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</si>
  <si>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</si>
  <si>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</si>
  <si>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</si>
  <si>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</si>
  <si>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</si>
  <si>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Â³÷³éáÕ Ï»Ý¹³ÝÇÝ»ñÇ áãÝã³óÙ³Ý ³ßË³ï³ÝùÝ»ñ 4213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</si>
  <si>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</si>
  <si>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</si>
  <si>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</si>
  <si>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</si>
  <si>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</si>
  <si>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</si>
  <si>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</si>
  <si>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</si>
  <si>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</si>
  <si>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öáÕáóÝ»ñÇ Éáõë³íáñáõÙ 4251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</si>
  <si>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</si>
  <si>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</si>
  <si>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</si>
  <si>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</si>
  <si>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</si>
  <si>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</si>
  <si>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</si>
  <si>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</si>
  <si>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</si>
  <si>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</si>
  <si>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</si>
  <si>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</si>
  <si>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</si>
  <si>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</si>
  <si>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</si>
  <si>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</si>
  <si>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</si>
  <si>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</si>
  <si>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</si>
  <si>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</si>
  <si>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</si>
  <si>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</si>
  <si>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</si>
  <si>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</si>
  <si>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</si>
  <si>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</si>
  <si>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</si>
  <si>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Ð³Ý·ëïÇ ¨ ëåáñïÇ Í³é³ÛáõÃÛáõÝÝ»ñ  4637</t>
  </si>
  <si>
    <t>Cultural Services</t>
  </si>
  <si>
    <t>Սուբսիդիա 4511</t>
  </si>
  <si>
    <t>Cultural services</t>
  </si>
  <si>
    <t>Ամանորի միջոցառում 4239</t>
  </si>
  <si>
    <t>Broadcasting and Publishing Services</t>
  </si>
  <si>
    <t>Broadcasting and publishing services</t>
  </si>
  <si>
    <t>Religious and Other Community Services</t>
  </si>
  <si>
    <t xml:space="preserve"> Ñ³ë³ñ³Ï³Ï³Ý Ï³½Ù³Ï»ñåáõÃÛáõÝÝ»ñ  ÝíÇñ³ïí..µÛáõç»Çó  4819 </t>
  </si>
  <si>
    <t xml:space="preserve"> -²ää²    å³ÛÙ³Ý³·Çñ 4215</t>
  </si>
  <si>
    <t>·»á¹»½Ç³Ï³Ý ù³ñï»½³·ñ³Ï³Ý Í³Ëë»ñ 5133</t>
  </si>
  <si>
    <t>µÝ³å³Ñå³Ý³Ï³Ý í×³ñ 4823</t>
  </si>
  <si>
    <t>ëÝáõÝ¹ ¨ ÁÙå»ÉÇù 4267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</si>
  <si>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</si>
  <si>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</si>
  <si>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</si>
  <si>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</si>
  <si>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</si>
  <si>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</si>
  <si>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</si>
  <si>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</si>
  <si>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</si>
  <si>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</si>
  <si>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</si>
  <si>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</si>
  <si>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</si>
  <si>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</si>
  <si>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²ÛÉ Ýå³ëïÝ»ñ µÛáõç»Çó  4729</t>
  </si>
  <si>
    <t>Tertiary Education</t>
  </si>
  <si>
    <t>First stage of tertiary education</t>
  </si>
  <si>
    <t>Second stage of tertiary education</t>
  </si>
  <si>
    <t>Education Not Definable By Level</t>
  </si>
  <si>
    <t>²ñï³¹åñáó³Ï³Ý ¹³ëïÇ³ñ³ÏáõÃÛáõÝ  ընդ բն ծառ.4239</t>
  </si>
  <si>
    <t>²ÛÉ Ù³ëÝ³·Çï³Ï³Ý Í³é³ÛáõÃÛáõÝ 4241</t>
  </si>
  <si>
    <t>Î³åÇï³É ¹ñ³Ù³ßÝáñÑ 4655</t>
  </si>
  <si>
    <t>²ñí»ëïÇ ¹åñáóÇ ջեռուցման համ. Կառուցում 5112</t>
  </si>
  <si>
    <t>Ü³Ë³·Í³Ñ»ï³½áï³Ï³Ý Í³Ëë»ñ 5134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</si>
  <si>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</si>
  <si>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</si>
  <si>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</si>
  <si>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</si>
  <si>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</si>
  <si>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</si>
  <si>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</si>
  <si>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</si>
  <si>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</si>
  <si>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</si>
  <si>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</si>
  <si>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</si>
  <si>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</si>
  <si>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</si>
  <si>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</si>
  <si>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</si>
  <si>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</si>
  <si>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</si>
  <si>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</si>
  <si>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</si>
  <si>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</si>
  <si>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</si>
  <si>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</si>
  <si>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ÐÐ Ñ³Ù³ÛÝùÝ»ñÇ å³Ñáõëï³ÛÇÝ ýáÝ¹  4891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</si>
  <si>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</si>
  <si>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</si>
  <si>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r>
      <t>Ճանապարհային տրանսպորտ</t>
    </r>
    <r>
      <rPr>
        <sz val="10"/>
        <color indexed="8"/>
        <rFont val="Arial LatArm"/>
        <family val="2"/>
      </rPr>
      <t xml:space="preserve">  4251</t>
    </r>
  </si>
  <si>
    <r>
      <t>փոզոցների հիմնանորոգում</t>
    </r>
    <r>
      <rPr>
        <sz val="10"/>
        <color indexed="8"/>
        <rFont val="Arial LatArm"/>
        <family val="2"/>
      </rPr>
      <t xml:space="preserve"> 5113</t>
    </r>
  </si>
  <si>
    <r>
      <t>Նախագծահետազոտական ծախսեր</t>
    </r>
    <r>
      <rPr>
        <sz val="8"/>
        <color indexed="8"/>
        <rFont val="Arial LatArm"/>
        <family val="2"/>
      </rPr>
      <t xml:space="preserve">  5134</t>
    </r>
  </si>
  <si>
    <r>
      <t>Շենք և շինությունների կապիտալ վերանորոգում</t>
    </r>
    <r>
      <rPr>
        <sz val="9"/>
        <color indexed="8"/>
        <rFont val="Arial LatArm"/>
        <family val="2"/>
      </rPr>
      <t xml:space="preserve">  5112</t>
    </r>
  </si>
  <si>
    <t>Ù³ÝÏ³Ï³Ý  Ë³Õ³Ññ³å³ñ³ÏÇ  Ï³éáõóáõÙ 5112</t>
  </si>
  <si>
    <t>Ý³Ë³·Í³Ý³Ë³Ñ³ßí³ÛÇÝ  ÷³ëï³Ã.  Ï³½ÙáõÙ 5134</t>
  </si>
  <si>
    <r>
      <t>Այլ մասնագիտական ծառայություններ</t>
    </r>
    <r>
      <rPr>
        <sz val="8"/>
        <color indexed="8"/>
        <rFont val="Arial LatArm"/>
        <family val="2"/>
      </rPr>
      <t xml:space="preserve">  4241</t>
    </r>
  </si>
  <si>
    <r>
      <t>Հարկեր, տուրքեր այլ պարտադիր վճարներ</t>
    </r>
    <r>
      <rPr>
        <sz val="8"/>
        <color indexed="8"/>
        <rFont val="Arial LatArm"/>
        <family val="2"/>
      </rPr>
      <t xml:space="preserve">  4823</t>
    </r>
  </si>
  <si>
    <r>
      <t xml:space="preserve">Այլ մասնագիտական ծառայություններ </t>
    </r>
    <r>
      <rPr>
        <sz val="8"/>
        <color indexed="8"/>
        <rFont val="Arial LatArm"/>
        <family val="2"/>
      </rPr>
      <t xml:space="preserve"> 4241</t>
    </r>
  </si>
  <si>
    <r>
      <t>Ընդանուր բնույթի այլ</t>
    </r>
    <r>
      <rPr>
        <sz val="8"/>
        <color indexed="8"/>
        <rFont val="Arial LatArm"/>
        <family val="2"/>
      </rPr>
      <t xml:space="preserve"> Í³é³ÛáõÃÛáõÝÝ»ñ  4239</t>
    </r>
  </si>
  <si>
    <r>
      <t xml:space="preserve">Ü³Ë³¹åñáó³Ï³Ý ÏñÃáõÃÛáõÝ </t>
    </r>
    <r>
      <rPr>
        <sz val="9"/>
        <color indexed="8"/>
        <rFont val="Arial Unicode"/>
        <family val="2"/>
      </rPr>
      <t xml:space="preserve"> ընդհ. բնույթի ծառ </t>
    </r>
    <r>
      <rPr>
        <sz val="9"/>
        <color indexed="8"/>
        <rFont val="Arial LatArm"/>
        <family val="2"/>
      </rPr>
      <t xml:space="preserve"> 4239</t>
    </r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</si>
  <si>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</si>
  <si>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</si>
  <si>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</si>
  <si>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</si>
  <si>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</si>
  <si>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</si>
  <si>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</si>
  <si>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</si>
  <si>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</si>
  <si>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</si>
  <si>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</si>
  <si>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</si>
  <si>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</si>
  <si>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</si>
  <si>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</si>
  <si>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</si>
  <si>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</si>
  <si>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</si>
  <si>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</si>
  <si>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</si>
  <si>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</si>
  <si>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</si>
  <si>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</si>
  <si>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</si>
  <si>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</si>
  <si>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</si>
  <si>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</si>
  <si>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</si>
  <si>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</si>
  <si>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</si>
  <si>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</si>
  <si>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</si>
  <si>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</si>
  <si>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</si>
  <si>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</si>
  <si>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</si>
  <si>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</si>
  <si>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</si>
  <si>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</si>
  <si>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</si>
  <si>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</si>
  <si>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</si>
  <si>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</si>
  <si>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</si>
  <si>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</si>
  <si>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</si>
  <si>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</si>
  <si>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</si>
  <si>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</si>
  <si>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</si>
  <si>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</si>
  <si>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</si>
  <si>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</si>
  <si>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</si>
  <si>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</si>
  <si>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</si>
  <si>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</si>
  <si>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</si>
  <si>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</si>
  <si>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</si>
  <si>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</si>
  <si>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</si>
  <si>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</si>
  <si>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</si>
  <si>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</si>
  <si>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</si>
  <si>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</si>
  <si>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</si>
  <si>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</si>
  <si>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</si>
  <si>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</si>
  <si>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</si>
  <si>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</si>
  <si>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</si>
  <si>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</si>
  <si>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</si>
  <si>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</si>
  <si>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</si>
  <si>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</si>
  <si>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</si>
  <si>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</si>
  <si>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</si>
  <si>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</si>
  <si>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</si>
  <si>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</si>
  <si>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</si>
  <si>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</si>
  <si>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</si>
  <si>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</si>
  <si>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</si>
  <si>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</si>
  <si>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</si>
  <si>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</si>
  <si>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</si>
  <si>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</si>
  <si>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</si>
  <si>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</si>
  <si>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</si>
  <si>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</si>
  <si>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</si>
  <si>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</si>
  <si>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</si>
  <si>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</si>
  <si>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</si>
  <si>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</si>
  <si>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</si>
  <si>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</si>
  <si>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</si>
  <si>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</si>
  <si>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</si>
  <si>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</si>
  <si>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</si>
  <si>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</si>
  <si>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</si>
  <si>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</si>
  <si>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</si>
  <si>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</si>
  <si>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</si>
  <si>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</si>
  <si>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</si>
  <si>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</si>
  <si>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</si>
  <si>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</si>
  <si>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</si>
  <si>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</si>
  <si>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</si>
  <si>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</si>
  <si>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</si>
  <si>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</si>
  <si>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</si>
  <si>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</si>
  <si>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</si>
  <si>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</si>
  <si>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</si>
  <si>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</si>
  <si>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</si>
  <si>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</si>
  <si>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</si>
  <si>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</si>
  <si>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</si>
  <si>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</si>
  <si>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</si>
  <si>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</si>
  <si>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</si>
  <si>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</si>
  <si>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</si>
  <si>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</si>
  <si>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</si>
  <si>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</si>
  <si>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</si>
  <si>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>(Ñ³½³ñ ¹ñ³ÙÝ»ñáí)</t>
  </si>
  <si>
    <t xml:space="preserve">ÀÝ¹³Ù»ÝÁ (ë.10+ë.11) </t>
  </si>
  <si>
    <t>Ð²îì²Ì 3</t>
  </si>
  <si>
    <t>Ð²Ø²ÚÜøÆ  ´ÚàôæºÆ  Ì²ÊêºðÀ`  Àêî  ´Úàôæºî²ÚÆÜ Ì²ÊêºðÆ îÜîºê²¶Æî²Î²Ü ¸²ê²Î²ð¶Ø²Ü</t>
  </si>
  <si>
    <t>ÀÝ¹³Ù»ÝÁ (ë.7+ë.8)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</si>
  <si>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</si>
  <si>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</si>
  <si>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</si>
  <si>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</si>
  <si>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</si>
  <si>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</si>
  <si>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</si>
  <si>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</si>
  <si>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</si>
  <si>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</si>
  <si>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Ø²ð¼Æ 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</si>
  <si>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</si>
  <si>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</si>
  <si>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</si>
  <si>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</si>
  <si>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</si>
  <si>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</si>
  <si>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</si>
  <si>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</si>
  <si>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</si>
  <si>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</si>
  <si>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</si>
  <si>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</si>
  <si>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</si>
  <si>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</si>
  <si>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</si>
  <si>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</si>
  <si>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</si>
  <si>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</si>
  <si>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</si>
  <si>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</si>
  <si>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</si>
  <si>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</si>
  <si>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</si>
  <si>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</si>
  <si>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</si>
  <si>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ÀÜ¸²ØºÜÀ ºÎ²ØàôîÜºð                       </t>
    </r>
    <r>
      <rPr>
        <sz val="10"/>
        <rFont val="Arial LatArm"/>
        <family val="2"/>
      </rPr>
      <t>(ïáÕ 1100 + ïáÕ 1200+ïáÕ 1300)</t>
    </r>
  </si>
  <si>
    <r>
      <rPr>
        <sz val="10"/>
        <rFont val="Arial LatArm"/>
        <family val="2"/>
      </rPr>
      <t xml:space="preserve">³Û¹ ÃíáõÙª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</si>
  <si>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r>
      <rPr>
        <sz val="10"/>
        <rFont val="Arial LatArm"/>
        <family val="2"/>
      </rPr>
      <t xml:space="preserve">³Û¹ ÃíáõÙ`                                                                                                                                               </t>
    </r>
    <r>
      <rPr>
        <b/>
        <sz val="10"/>
        <rFont val="Arial LatArm"/>
        <family val="2"/>
      </rPr>
      <t xml:space="preserve">   1.1 ¶áõÛù³ÛÇÝ Ñ³ñÏ»ñ ³Ýß³ñÅ ·áõÛùÇó</t>
    </r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</si>
  <si>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</si>
  <si>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</si>
  <si>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</si>
  <si>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</si>
  <si>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</si>
  <si>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</si>
  <si>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</si>
  <si>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</si>
  <si>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</si>
  <si>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</si>
  <si>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</si>
  <si>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</si>
  <si>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</si>
  <si>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</si>
  <si>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</si>
  <si>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</si>
  <si>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</si>
  <si>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</si>
  <si>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</si>
  <si>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</si>
  <si>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</si>
  <si>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</si>
  <si>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</si>
  <si>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</si>
  <si>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</si>
  <si>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</si>
  <si>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</si>
  <si>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</si>
  <si>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</si>
  <si>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</si>
  <si>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</si>
  <si>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</si>
  <si>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</si>
  <si>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</si>
  <si>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</si>
  <si>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</si>
  <si>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</si>
  <si>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</si>
  <si>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</si>
  <si>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</si>
  <si>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</si>
  <si>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</si>
  <si>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</si>
  <si>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</si>
  <si>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</si>
  <si>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</si>
  <si>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</si>
  <si>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</si>
  <si>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</si>
  <si>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</si>
  <si>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</si>
  <si>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</si>
  <si>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</si>
  <si>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</si>
  <si>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</si>
  <si>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</si>
  <si>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</si>
  <si>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</si>
  <si>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</si>
  <si>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</si>
  <si>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</si>
  <si>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</si>
  <si>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</si>
  <si>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</si>
  <si>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</si>
  <si>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</si>
  <si>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</si>
  <si>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</si>
  <si>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</si>
  <si>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</si>
  <si>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</si>
  <si>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</si>
  <si>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</si>
  <si>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</si>
  <si>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</si>
  <si>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</si>
  <si>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</si>
  <si>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</si>
  <si>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</si>
  <si>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 val="single"/>
        <sz val="14"/>
        <color indexed="8"/>
        <rFont val="Arial LatArm"/>
        <family val="2"/>
      </rPr>
      <t>Ð²îì²Ì 6</t>
    </r>
  </si>
  <si>
    <r>
      <t xml:space="preserve"> </t>
    </r>
    <r>
      <rPr>
        <b/>
        <sz val="12"/>
        <color indexed="8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</si>
  <si>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0"/>
        <color indexed="8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</si>
  <si>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</si>
  <si>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color indexed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</si>
  <si>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color indexed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</si>
  <si>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color indexed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</si>
  <si>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color indexed="8"/>
        <rFont val="Arial LatArm"/>
        <family val="2"/>
      </rPr>
      <t>ïáÕ2410+ïáÕ2420+ïáÕ2430+ïáÕ2440+ïáÕ2450+ïáÕ2460+ïáÕ2470+ïáÕ2480+ïáÕ2490</t>
    </r>
    <r>
      <rPr>
        <b/>
        <sz val="9"/>
        <color indexed="8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</si>
  <si>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color indexed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</si>
  <si>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color indexed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</si>
  <si>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color indexed="8"/>
        <rFont val="Arial LatArm"/>
        <family val="2"/>
      </rPr>
      <t>ïáÕ2710+ïáÕ2720+ïáÕ2730+ïáÕ2740+ïáÕ2750+ïáÕ2760</t>
    </r>
    <r>
      <rPr>
        <b/>
        <sz val="9"/>
        <color indexed="8"/>
        <rFont val="Arial LatArm"/>
        <family val="2"/>
      </rPr>
      <t>)</t>
    </r>
  </si>
  <si>
    <r>
      <t xml:space="preserve">Ð²Ü¶Æêî, ØÞ²ÎàôÚÂ ºì ÎðàÜ </t>
    </r>
    <r>
      <rPr>
        <sz val="8"/>
        <color indexed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</si>
  <si>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color indexed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</si>
  <si>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color indexed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</si>
  <si>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color indexed="8"/>
        <rFont val="Arial LatArm"/>
        <family val="2"/>
      </rPr>
      <t>(ïáÕ3110)</t>
    </r>
  </si>
  <si>
    <t>Øß³ÏáõÛÃÇ ïáõÝ  5113</t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</si>
  <si>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</si>
  <si>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 xml:space="preserve">³Û¹ ÃíáõÙ`  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</si>
  <si>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</si>
  <si>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</si>
  <si>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</si>
  <si>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</si>
  <si>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1342)</t>
    </r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</si>
  <si>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 + ïáÕ 1353)</t>
    </r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</si>
  <si>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</si>
  <si>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LatArm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</si>
  <si>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</si>
  <si>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</si>
  <si>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t>¶ºÔ²ðøàôÜÆøÆ</t>
  </si>
  <si>
    <t>³í³·³Ýáõ  2015 Ãí³Ï³ÝÇ ÑáõÝí³ñÇ  22</t>
  </si>
  <si>
    <t>1-Ü</t>
  </si>
  <si>
    <t>2015Â.  ´Úàôæº</t>
  </si>
  <si>
    <t xml:space="preserve">´Ý³Ï³ñ³Ý³ÛÇÝ ßÇÝ³ñ³ñáõÃÛ³Ý ¨ ÏáÙáõÝ³É Í³é³ÛáõÃÛáõÝÝ»ñÇ ·Íáí Ñ»ï³½áï³Ï³Ý ¨ Ý³Ë³·Í³ÛÇÝ ³ßË³ï³ÝùÝ»ñ </t>
  </si>
  <si>
    <t>³Û¹ ÃíáõÙ</t>
  </si>
  <si>
    <t>ÀÝ¹³Ù»ÝÁ (ë.8+ë.9)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</si>
  <si>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</si>
  <si>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</si>
  <si>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</si>
  <si>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</si>
  <si>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</si>
  <si>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</si>
  <si>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</si>
  <si>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</si>
  <si>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</si>
  <si>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</si>
  <si>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</si>
  <si>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</si>
  <si>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</si>
  <si>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</si>
  <si>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</si>
  <si>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</si>
  <si>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</si>
  <si>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</si>
  <si>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</si>
  <si>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</si>
  <si>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</si>
  <si>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</si>
  <si>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</si>
  <si>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</si>
  <si>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</si>
  <si>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</si>
  <si>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</si>
  <si>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</si>
  <si>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</si>
  <si>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Ú</t>
  </si>
  <si>
    <t>Ð²Úð²ì²Üø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</si>
  <si>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</si>
  <si>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</si>
  <si>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</si>
  <si>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</si>
  <si>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</si>
  <si>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</si>
  <si>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</si>
  <si>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</si>
  <si>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</si>
  <si>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</si>
  <si>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</si>
  <si>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</si>
  <si>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</si>
  <si>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</si>
  <si>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</si>
  <si>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</si>
  <si>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</si>
  <si>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</si>
  <si>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</si>
  <si>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</si>
  <si>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</si>
  <si>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</si>
  <si>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</si>
  <si>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</si>
  <si>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</si>
  <si>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</si>
  <si>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</si>
  <si>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</si>
  <si>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</si>
  <si>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</si>
  <si>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</si>
  <si>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</si>
  <si>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</si>
  <si>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</si>
  <si>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1353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</si>
  <si>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</si>
  <si>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</si>
  <si>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</si>
  <si>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</si>
  <si>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</si>
  <si>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</si>
  <si>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</si>
  <si>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</si>
  <si>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</si>
  <si>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</si>
  <si>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</si>
  <si>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</si>
  <si>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</si>
  <si>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</si>
  <si>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</si>
  <si>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</si>
  <si>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</si>
  <si>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</si>
  <si>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</si>
  <si>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</si>
  <si>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</si>
  <si>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</si>
  <si>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</si>
  <si>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</si>
  <si>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</si>
  <si>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</si>
  <si>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</si>
  <si>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</si>
  <si>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</si>
  <si>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>Ð²îì²Ì  1</t>
  </si>
  <si>
    <t>Ð²Ø²ÚÜøÆ ´ÚàôæºÆ ºÎ²ØàôîÜºðÀ</t>
  </si>
  <si>
    <t>(Ñ³½³ñ ¹ñ³Ùáí)</t>
  </si>
  <si>
    <t>Ð³í»Éí³Í  N 1</t>
  </si>
  <si>
    <t>úñÇÝ³Ï»ÉÇ  Ó¨</t>
  </si>
  <si>
    <t>(Ù³ñ½Ç ³Ýí³ÝáõÙÁ)</t>
  </si>
  <si>
    <t>Ð²Ø²ÚÜøÆ</t>
  </si>
  <si>
    <t>(ù³Õ³ù³ÛÇÝ, ·ÛáõÕ³Ï³Ý, Ã³Õ³ÛÇÝ Ñ³Ù³ÛÝùÇ ³Ýí³ÝáõÙÁ)</t>
  </si>
  <si>
    <t xml:space="preserve">Ð³ëï³ïí³Í ¿ </t>
  </si>
  <si>
    <t>Ñ³Ù³ÛÝùÇ</t>
  </si>
  <si>
    <t>-Ç   N</t>
  </si>
  <si>
    <t>áñáßÙ³Ùµ</t>
  </si>
  <si>
    <t>(Ñ³Ù³ÛÝùÇ  µÛáõç»Ý ëå³ë³ñÏáÕ  ï»Õ³Ï³Ý ·³ÝÓ³å»ï³Ï³Ý  µ³Å³ÝÙáõÝùÇ ³Ýí³ÝáõÙÁ)</t>
  </si>
  <si>
    <t>Ð²Ø²ÚÜøÆ  ÔºÎ²ì²ðª</t>
  </si>
  <si>
    <t>(³ÝáõÝ,  Ñ³Ûñ³ÝáõÝ,  ³½·³ÝáõÝ)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</si>
  <si>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</si>
  <si>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</si>
  <si>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</si>
  <si>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</si>
  <si>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</si>
  <si>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</si>
  <si>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</si>
  <si>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</si>
  <si>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</si>
  <si>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</si>
  <si>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</si>
  <si>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</si>
  <si>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</si>
  <si>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</si>
  <si>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</si>
  <si>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</si>
  <si>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</si>
  <si>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</si>
  <si>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</si>
  <si>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</si>
  <si>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</si>
  <si>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</si>
  <si>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</si>
  <si>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</si>
  <si>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</si>
  <si>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</si>
  <si>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</si>
  <si>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</si>
  <si>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</si>
  <si>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</si>
  <si>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</si>
  <si>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</si>
  <si>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</si>
  <si>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</si>
  <si>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</si>
  <si>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</si>
  <si>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</si>
  <si>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</si>
  <si>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</si>
  <si>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</si>
  <si>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</si>
  <si>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</si>
  <si>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</si>
  <si>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</si>
  <si>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</si>
  <si>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</si>
  <si>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</si>
  <si>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</si>
  <si>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</si>
  <si>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</si>
  <si>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</si>
  <si>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</si>
  <si>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</si>
  <si>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</si>
  <si>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</si>
  <si>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</si>
  <si>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</si>
  <si>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</si>
  <si>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</si>
  <si>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</si>
  <si>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</si>
  <si>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</si>
  <si>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</si>
  <si>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</si>
  <si>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</si>
  <si>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</si>
  <si>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</si>
  <si>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</si>
  <si>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</si>
  <si>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</si>
  <si>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</si>
  <si>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</si>
  <si>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</si>
  <si>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</si>
  <si>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</si>
  <si>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</si>
  <si>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</si>
  <si>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</si>
  <si>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</si>
  <si>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</si>
  <si>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</si>
  <si>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</si>
  <si>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</si>
  <si>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³³) ÐÇÙÝ³Ï³Ý ßÇÝáõÃÛáõÝÝ»ñÇ Ñ³Ù³ñ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</si>
  <si>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</si>
  <si>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</si>
  <si>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</si>
  <si>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</si>
  <si>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</si>
  <si>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</si>
  <si>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</si>
  <si>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</si>
  <si>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</si>
  <si>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</si>
  <si>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</si>
  <si>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</si>
  <si>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</si>
  <si>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</si>
  <si>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</si>
  <si>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  Ð²îì²Ì  5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</si>
  <si>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</si>
  <si>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</si>
  <si>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                                                                               î»Õ³Ï³Ý í×³ñÝ»ñ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</si>
  <si>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</si>
  <si>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</si>
  <si>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</si>
  <si>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/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</si>
</sst>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&quot; &quot;;\-#,##0&quot; &quot;"/>
    <numFmt numFmtId="181" formatCode="#,##0&quot; &quot;;[Red]\-#,##0&quot; &quot;"/>
    <numFmt numFmtId="182" formatCode="#,##0.00&quot; &quot;;\-#,##0.00&quot; &quot;"/>
    <numFmt numFmtId="183" formatCode="#,##0.00&quot; &quot;;[Red]\-#,##0.00&quot; &quot;"/>
    <numFmt numFmtId="184" formatCode="_-* #,##0&quot; &quot;_-;\-* #,##0&quot; &quot;_-;_-* &quot;-&quot;&quot; &quot;_-;_-@_-"/>
    <numFmt numFmtId="185" formatCode="_-* #,##0_ _-;\-* #,##0_ _-;_-* &quot;-&quot;_ _-;_-@_-"/>
    <numFmt numFmtId="186" formatCode="_-* #,##0.00&quot; &quot;_-;\-* #,##0.00&quot; &quot;_-;_-* &quot;-&quot;??&quot; &quot;_-;_-@_-"/>
    <numFmt numFmtId="187" formatCode="_-* #,##0.00_ _-;\-* #,##0.00_ _-;_-* &quot;-&quot;??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</numFmts>
  <fonts count="9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16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i/>
      <sz val="16"/>
      <name val="Arial Armenian"/>
      <family val="2"/>
    </font>
    <font>
      <sz val="12"/>
      <color indexed="8"/>
      <name val="Arial Armenian"/>
      <family val="2"/>
    </font>
    <font>
      <b/>
      <sz val="12"/>
      <color indexed="8"/>
      <name val="Arial Armenian"/>
      <family val="2"/>
    </font>
    <font>
      <sz val="8"/>
      <color indexed="8"/>
      <name val="Arial Armenian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8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sz val="9"/>
      <color indexed="8"/>
      <name val="Arial LatArm"/>
      <family val="2"/>
    </font>
    <font>
      <i/>
      <sz val="18"/>
      <name val="Arial Armenian"/>
      <family val="2"/>
    </font>
    <font>
      <sz val="10"/>
      <name val="Arial Unicode"/>
      <family val="2"/>
    </font>
    <font>
      <sz val="10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6"/>
      <name val="Arial LatArm"/>
      <family val="2"/>
    </font>
    <font>
      <b/>
      <sz val="14"/>
      <color indexed="8"/>
      <name val="Arial LatArm"/>
      <family val="2"/>
    </font>
    <font>
      <b/>
      <u val="single"/>
      <sz val="14"/>
      <color indexed="8"/>
      <name val="Arial LatArm"/>
      <family val="2"/>
    </font>
    <font>
      <sz val="12"/>
      <color indexed="8"/>
      <name val="Arial LatArm"/>
      <family val="2"/>
    </font>
    <font>
      <b/>
      <sz val="10"/>
      <color indexed="8"/>
      <name val="Arial LatArm"/>
      <family val="2"/>
    </font>
    <font>
      <sz val="11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1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i/>
      <sz val="9"/>
      <color indexed="8"/>
      <name val="Arial LatArm"/>
      <family val="2"/>
    </font>
    <font>
      <b/>
      <sz val="11"/>
      <color indexed="8"/>
      <name val="Arial LatArm"/>
      <family val="2"/>
    </font>
    <font>
      <b/>
      <sz val="9"/>
      <color indexed="8"/>
      <name val="Arial LatArm"/>
      <family val="2"/>
    </font>
    <font>
      <i/>
      <sz val="11"/>
      <color indexed="8"/>
      <name val="Arial LatArm"/>
      <family val="2"/>
    </font>
    <font>
      <sz val="10"/>
      <color indexed="10"/>
      <name val="Arial LatArm"/>
      <family val="2"/>
    </font>
    <font>
      <i/>
      <sz val="14"/>
      <name val="Arial LatArm"/>
      <family val="2"/>
    </font>
    <font>
      <i/>
      <sz val="20"/>
      <name val="Arial LatArm"/>
      <family val="2"/>
    </font>
    <font>
      <i/>
      <sz val="16"/>
      <name val="Arial LatArm"/>
      <family val="2"/>
    </font>
    <font>
      <sz val="20"/>
      <name val="Arial LatArm"/>
      <family val="2"/>
    </font>
    <font>
      <i/>
      <u val="single"/>
      <sz val="16"/>
      <name val="Arial LatArm"/>
      <family val="2"/>
    </font>
    <font>
      <i/>
      <u val="single"/>
      <sz val="10"/>
      <name val="Arial LatArm"/>
      <family val="2"/>
    </font>
    <font>
      <i/>
      <sz val="18"/>
      <name val="Arial LatArm"/>
      <family val="2"/>
    </font>
    <font>
      <b/>
      <sz val="16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 LatArm"/>
      <family val="2"/>
    </font>
    <font>
      <sz val="10"/>
      <color indexed="8"/>
      <name val="Arial Unicode"/>
      <family val="2"/>
    </font>
    <font>
      <sz val="8"/>
      <color indexed="8"/>
      <name val="Arial Unicode"/>
      <family val="2"/>
    </font>
    <font>
      <sz val="9"/>
      <color indexed="8"/>
      <name val="Arial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88" fillId="7" borderId="1" applyNumberFormat="0" applyAlignment="0" applyProtection="0"/>
    <xf numFmtId="0" fontId="91" fillId="20" borderId="2" applyNumberFormat="0" applyAlignment="0" applyProtection="0"/>
    <xf numFmtId="0" fontId="81" fillId="20" borderId="1" applyNumberFormat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82" fillId="21" borderId="7" applyNumberFormat="0" applyAlignment="0" applyProtection="0"/>
    <xf numFmtId="0" fontId="92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80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89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4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wrapText="1"/>
    </xf>
    <xf numFmtId="49" fontId="2" fillId="24" borderId="0" xfId="0" applyNumberFormat="1" applyFont="1" applyFill="1" applyAlignment="1">
      <alignment horizontal="center"/>
    </xf>
    <xf numFmtId="0" fontId="1" fillId="24" borderId="0" xfId="0" applyFont="1" applyFill="1" applyAlignment="1">
      <alignment/>
    </xf>
    <xf numFmtId="201" fontId="1" fillId="24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201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201" fontId="17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0" fontId="1" fillId="24" borderId="0" xfId="0" applyFont="1" applyFill="1" applyAlignment="1">
      <alignment horizontal="left" vertical="top" wrapText="1"/>
    </xf>
    <xf numFmtId="0" fontId="18" fillId="24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201" fontId="1" fillId="0" borderId="0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/>
    </xf>
    <xf numFmtId="203" fontId="23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 horizontal="left" vertical="top" wrapText="1"/>
    </xf>
    <xf numFmtId="194" fontId="27" fillId="24" borderId="0" xfId="0" applyNumberFormat="1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194" fontId="27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34" fillId="0" borderId="10" xfId="0" applyFont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wrapText="1"/>
    </xf>
    <xf numFmtId="0" fontId="39" fillId="24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Continuous" vertical="center" wrapText="1"/>
    </xf>
    <xf numFmtId="49" fontId="36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 quotePrefix="1">
      <alignment horizontal="center" vertical="center"/>
    </xf>
    <xf numFmtId="49" fontId="38" fillId="0" borderId="11" xfId="0" applyNumberFormat="1" applyFont="1" applyFill="1" applyBorder="1" applyAlignment="1">
      <alignment horizontal="justify" vertical="center" wrapText="1"/>
    </xf>
    <xf numFmtId="201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 quotePrefix="1">
      <alignment horizontal="center" vertical="center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201" fontId="39" fillId="0" borderId="11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 quotePrefix="1">
      <alignment horizontal="center" vertical="center"/>
    </xf>
    <xf numFmtId="0" fontId="36" fillId="0" borderId="11" xfId="0" applyNumberFormat="1" applyFont="1" applyFill="1" applyBorder="1" applyAlignment="1">
      <alignment vertical="center" wrapText="1"/>
    </xf>
    <xf numFmtId="201" fontId="36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 quotePrefix="1">
      <alignment horizontal="center" vertical="center"/>
    </xf>
    <xf numFmtId="0" fontId="39" fillId="0" borderId="11" xfId="0" applyNumberFormat="1" applyFont="1" applyFill="1" applyBorder="1" applyAlignment="1" quotePrefix="1">
      <alignment horizontal="center"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center" wrapText="1" indent="3"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Continuous" vertical="center"/>
    </xf>
    <xf numFmtId="0" fontId="38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194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right" vertical="top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201" fontId="43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 readingOrder="1"/>
    </xf>
    <xf numFmtId="0" fontId="46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49" fontId="40" fillId="0" borderId="0" xfId="0" applyNumberFormat="1" applyFont="1" applyFill="1" applyBorder="1" applyAlignment="1">
      <alignment horizontal="center" vertical="top"/>
    </xf>
    <xf numFmtId="195" fontId="48" fillId="0" borderId="0" xfId="0" applyNumberFormat="1" applyFont="1" applyFill="1" applyBorder="1" applyAlignment="1">
      <alignment horizontal="center" vertical="top"/>
    </xf>
    <xf numFmtId="195" fontId="40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/>
    </xf>
    <xf numFmtId="201" fontId="36" fillId="0" borderId="0" xfId="0" applyNumberFormat="1" applyFont="1" applyFill="1" applyAlignment="1">
      <alignment horizontal="left" vertical="center" wrapText="1"/>
    </xf>
    <xf numFmtId="201" fontId="42" fillId="0" borderId="0" xfId="0" applyNumberFormat="1" applyFont="1" applyFill="1" applyAlignment="1">
      <alignment horizontal="left" vertical="center" wrapText="1"/>
    </xf>
    <xf numFmtId="201" fontId="39" fillId="0" borderId="0" xfId="0" applyNumberFormat="1" applyFont="1" applyFill="1" applyAlignment="1">
      <alignment/>
    </xf>
    <xf numFmtId="201" fontId="36" fillId="0" borderId="0" xfId="0" applyNumberFormat="1" applyFont="1" applyFill="1" applyAlignment="1">
      <alignment horizontal="left"/>
    </xf>
    <xf numFmtId="201" fontId="36" fillId="0" borderId="0" xfId="0" applyNumberFormat="1" applyFont="1" applyFill="1" applyAlignment="1">
      <alignment wrapText="1"/>
    </xf>
    <xf numFmtId="201" fontId="36" fillId="0" borderId="0" xfId="0" applyNumberFormat="1" applyFont="1" applyFill="1" applyAlignment="1">
      <alignment/>
    </xf>
    <xf numFmtId="194" fontId="4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49" fontId="36" fillId="0" borderId="0" xfId="0" applyNumberFormat="1" applyFont="1" applyFill="1" applyAlignment="1">
      <alignment wrapText="1"/>
    </xf>
    <xf numFmtId="0" fontId="36" fillId="0" borderId="0" xfId="0" applyFont="1" applyFill="1" applyAlignment="1">
      <alignment wrapText="1"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top" wrapText="1"/>
    </xf>
    <xf numFmtId="49" fontId="50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vertical="center" wrapText="1"/>
    </xf>
    <xf numFmtId="49" fontId="46" fillId="0" borderId="11" xfId="0" applyNumberFormat="1" applyFont="1" applyFill="1" applyBorder="1" applyAlignment="1">
      <alignment vertical="top" wrapText="1"/>
    </xf>
    <xf numFmtId="201" fontId="36" fillId="0" borderId="11" xfId="0" applyNumberFormat="1" applyFont="1" applyBorder="1" applyAlignment="1">
      <alignment horizontal="center" vertical="center"/>
    </xf>
    <xf numFmtId="0" fontId="46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top" wrapText="1"/>
    </xf>
    <xf numFmtId="49" fontId="46" fillId="0" borderId="11" xfId="0" applyNumberFormat="1" applyFont="1" applyFill="1" applyBorder="1" applyAlignment="1">
      <alignment wrapText="1"/>
    </xf>
    <xf numFmtId="0" fontId="50" fillId="0" borderId="11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wrapText="1"/>
    </xf>
    <xf numFmtId="49" fontId="38" fillId="0" borderId="11" xfId="0" applyNumberFormat="1" applyFont="1" applyFill="1" applyBorder="1" applyAlignment="1">
      <alignment wrapText="1"/>
    </xf>
    <xf numFmtId="49" fontId="36" fillId="0" borderId="11" xfId="0" applyNumberFormat="1" applyFont="1" applyFill="1" applyBorder="1" applyAlignment="1">
      <alignment wrapText="1"/>
    </xf>
    <xf numFmtId="49" fontId="36" fillId="0" borderId="11" xfId="0" applyNumberFormat="1" applyFont="1" applyFill="1" applyBorder="1" applyAlignment="1">
      <alignment horizontal="center" vertical="top" wrapText="1"/>
    </xf>
    <xf numFmtId="49" fontId="49" fillId="0" borderId="11" xfId="0" applyNumberFormat="1" applyFont="1" applyFill="1" applyBorder="1" applyAlignment="1">
      <alignment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wrapText="1"/>
    </xf>
    <xf numFmtId="201" fontId="44" fillId="0" borderId="11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6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49" fontId="36" fillId="0" borderId="0" xfId="0" applyNumberFormat="1" applyFont="1" applyFill="1" applyAlignment="1">
      <alignment horizontal="centerContinuous" wrapText="1"/>
    </xf>
    <xf numFmtId="0" fontId="39" fillId="0" borderId="0" xfId="0" applyFont="1" applyFill="1" applyAlignment="1">
      <alignment/>
    </xf>
    <xf numFmtId="0" fontId="39" fillId="0" borderId="17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/>
    </xf>
    <xf numFmtId="0" fontId="39" fillId="0" borderId="21" xfId="0" applyFont="1" applyFill="1" applyBorder="1" applyAlignment="1">
      <alignment horizontal="center" wrapText="1"/>
    </xf>
    <xf numFmtId="201" fontId="39" fillId="0" borderId="19" xfId="0" applyNumberFormat="1" applyFont="1" applyFill="1" applyBorder="1" applyAlignment="1">
      <alignment horizontal="center" vertical="center" wrapText="1"/>
    </xf>
    <xf numFmtId="201" fontId="46" fillId="0" borderId="11" xfId="0" applyNumberFormat="1" applyFont="1" applyFill="1" applyBorder="1" applyAlignment="1">
      <alignment horizontal="right" wrapText="1"/>
    </xf>
    <xf numFmtId="203" fontId="46" fillId="0" borderId="11" xfId="0" applyNumberFormat="1" applyFont="1" applyFill="1" applyBorder="1" applyAlignment="1">
      <alignment horizontal="center" vertical="center" wrapText="1"/>
    </xf>
    <xf numFmtId="201" fontId="46" fillId="0" borderId="11" xfId="0" applyNumberFormat="1" applyFont="1" applyFill="1" applyBorder="1" applyAlignment="1">
      <alignment wrapText="1"/>
    </xf>
    <xf numFmtId="203" fontId="46" fillId="0" borderId="11" xfId="0" applyNumberFormat="1" applyFont="1" applyFill="1" applyBorder="1" applyAlignment="1">
      <alignment wrapText="1"/>
    </xf>
    <xf numFmtId="0" fontId="36" fillId="24" borderId="0" xfId="0" applyFont="1" applyFill="1" applyAlignment="1">
      <alignment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wrapText="1"/>
    </xf>
    <xf numFmtId="201" fontId="36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left" vertical="center" wrapText="1"/>
    </xf>
    <xf numFmtId="0" fontId="32" fillId="24" borderId="0" xfId="0" applyFont="1" applyFill="1" applyBorder="1" applyAlignment="1">
      <alignment/>
    </xf>
    <xf numFmtId="194" fontId="59" fillId="24" borderId="0" xfId="0" applyNumberFormat="1" applyFont="1" applyFill="1" applyBorder="1" applyAlignment="1">
      <alignment horizontal="center" vertical="top"/>
    </xf>
    <xf numFmtId="0" fontId="59" fillId="24" borderId="0" xfId="0" applyFont="1" applyFill="1" applyBorder="1" applyAlignment="1">
      <alignment horizontal="center" vertical="top"/>
    </xf>
    <xf numFmtId="0" fontId="59" fillId="24" borderId="0" xfId="0" applyFont="1" applyFill="1" applyBorder="1" applyAlignment="1">
      <alignment horizontal="right" vertical="top"/>
    </xf>
    <xf numFmtId="0" fontId="58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194" fontId="31" fillId="24" borderId="0" xfId="0" applyNumberFormat="1" applyFont="1" applyFill="1" applyBorder="1" applyAlignment="1">
      <alignment horizontal="center" vertical="top"/>
    </xf>
    <xf numFmtId="0" fontId="31" fillId="24" borderId="0" xfId="0" applyFont="1" applyFill="1" applyBorder="1" applyAlignment="1">
      <alignment horizontal="center" vertical="top"/>
    </xf>
    <xf numFmtId="0" fontId="31" fillId="24" borderId="0" xfId="0" applyFont="1" applyFill="1" applyBorder="1" applyAlignment="1">
      <alignment horizontal="left" vertical="top" wrapText="1"/>
    </xf>
    <xf numFmtId="0" fontId="60" fillId="24" borderId="0" xfId="0" applyFont="1" applyFill="1" applyBorder="1" applyAlignment="1">
      <alignment vertical="top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195" fontId="6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203" fontId="59" fillId="0" borderId="11" xfId="0" applyNumberFormat="1" applyFont="1" applyBorder="1" applyAlignment="1">
      <alignment horizontal="center" vertical="center"/>
    </xf>
    <xf numFmtId="203" fontId="59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 wrapText="1" readingOrder="1"/>
    </xf>
    <xf numFmtId="195" fontId="66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33" fillId="0" borderId="11" xfId="0" applyNumberFormat="1" applyFont="1" applyFill="1" applyBorder="1" applyAlignment="1">
      <alignment horizontal="left" vertical="top" wrapText="1" readingOrder="1"/>
    </xf>
    <xf numFmtId="195" fontId="66" fillId="0" borderId="11" xfId="0" applyNumberFormat="1" applyFont="1" applyFill="1" applyBorder="1" applyAlignment="1">
      <alignment vertical="top" wrapText="1"/>
    </xf>
    <xf numFmtId="0" fontId="32" fillId="0" borderId="11" xfId="0" applyFont="1" applyFill="1" applyBorder="1" applyAlignment="1">
      <alignment/>
    </xf>
    <xf numFmtId="0" fontId="64" fillId="0" borderId="11" xfId="0" applyNumberFormat="1" applyFont="1" applyFill="1" applyBorder="1" applyAlignment="1">
      <alignment horizontal="left" vertical="top" wrapText="1" readingOrder="1"/>
    </xf>
    <xf numFmtId="0" fontId="62" fillId="0" borderId="11" xfId="0" applyNumberFormat="1" applyFont="1" applyFill="1" applyBorder="1" applyAlignment="1">
      <alignment horizontal="left" vertical="top" wrapText="1" readingOrder="1"/>
    </xf>
    <xf numFmtId="203" fontId="61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left" vertical="top" wrapText="1" readingOrder="1"/>
    </xf>
    <xf numFmtId="195" fontId="30" fillId="0" borderId="11" xfId="0" applyNumberFormat="1" applyFont="1" applyFill="1" applyBorder="1" applyAlignment="1">
      <alignment vertical="top" wrapText="1"/>
    </xf>
    <xf numFmtId="0" fontId="30" fillId="0" borderId="11" xfId="0" applyFont="1" applyBorder="1" applyAlignment="1">
      <alignment horizontal="center" vertical="center"/>
    </xf>
    <xf numFmtId="203" fontId="30" fillId="0" borderId="11" xfId="0" applyNumberFormat="1" applyFont="1" applyFill="1" applyBorder="1" applyAlignment="1">
      <alignment horizontal="center" vertical="center"/>
    </xf>
    <xf numFmtId="203" fontId="30" fillId="0" borderId="11" xfId="0" applyNumberFormat="1" applyFont="1" applyBorder="1" applyAlignment="1">
      <alignment horizontal="center" vertical="center" wrapText="1"/>
    </xf>
    <xf numFmtId="203" fontId="30" fillId="0" borderId="11" xfId="0" applyNumberFormat="1" applyFont="1" applyBorder="1" applyAlignment="1">
      <alignment horizontal="center" vertical="center"/>
    </xf>
    <xf numFmtId="195" fontId="60" fillId="0" borderId="11" xfId="0" applyNumberFormat="1" applyFont="1" applyFill="1" applyBorder="1" applyAlignment="1">
      <alignment vertical="top" wrapText="1"/>
    </xf>
    <xf numFmtId="0" fontId="32" fillId="0" borderId="11" xfId="0" applyFont="1" applyFill="1" applyBorder="1" applyAlignment="1">
      <alignment horizontal="center" vertical="center"/>
    </xf>
    <xf numFmtId="0" fontId="65" fillId="0" borderId="11" xfId="0" applyNumberFormat="1" applyFont="1" applyFill="1" applyBorder="1" applyAlignment="1">
      <alignment horizontal="left" vertical="top" wrapText="1" readingOrder="1"/>
    </xf>
    <xf numFmtId="0" fontId="62" fillId="0" borderId="11" xfId="0" applyNumberFormat="1" applyFont="1" applyFill="1" applyBorder="1" applyAlignment="1">
      <alignment horizontal="justify" vertical="top" wrapText="1" readingOrder="1"/>
    </xf>
    <xf numFmtId="0" fontId="30" fillId="0" borderId="11" xfId="0" applyNumberFormat="1" applyFont="1" applyFill="1" applyBorder="1" applyAlignment="1">
      <alignment vertical="center" wrapText="1" readingOrder="1"/>
    </xf>
    <xf numFmtId="195" fontId="62" fillId="0" borderId="11" xfId="0" applyNumberFormat="1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/>
    </xf>
    <xf numFmtId="203" fontId="59" fillId="0" borderId="11" xfId="0" applyNumberFormat="1" applyFont="1" applyBorder="1" applyAlignment="1">
      <alignment horizontal="center" vertical="center" wrapText="1"/>
    </xf>
    <xf numFmtId="203" fontId="32" fillId="0" borderId="11" xfId="0" applyNumberFormat="1" applyFont="1" applyBorder="1" applyAlignment="1">
      <alignment horizontal="center" vertical="center"/>
    </xf>
    <xf numFmtId="203" fontId="32" fillId="0" borderId="11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0" fontId="67" fillId="0" borderId="11" xfId="0" applyNumberFormat="1" applyFont="1" applyFill="1" applyBorder="1" applyAlignment="1">
      <alignment horizontal="center" vertical="center" wrapText="1" readingOrder="1"/>
    </xf>
    <xf numFmtId="0" fontId="59" fillId="0" borderId="22" xfId="0" applyFont="1" applyBorder="1" applyAlignment="1">
      <alignment horizontal="center" vertical="center" wrapText="1"/>
    </xf>
    <xf numFmtId="194" fontId="60" fillId="0" borderId="11" xfId="0" applyNumberFormat="1" applyFont="1" applyFill="1" applyBorder="1" applyAlignment="1">
      <alignment vertical="top" wrapText="1"/>
    </xf>
    <xf numFmtId="0" fontId="30" fillId="0" borderId="11" xfId="0" applyFont="1" applyBorder="1" applyAlignment="1">
      <alignment wrapText="1"/>
    </xf>
    <xf numFmtId="0" fontId="68" fillId="0" borderId="11" xfId="0" applyNumberFormat="1" applyFont="1" applyFill="1" applyBorder="1" applyAlignment="1">
      <alignment horizontal="left" vertical="top" wrapText="1" readingOrder="1"/>
    </xf>
    <xf numFmtId="203" fontId="69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/>
    </xf>
    <xf numFmtId="49" fontId="30" fillId="24" borderId="0" xfId="0" applyNumberFormat="1" applyFont="1" applyFill="1" applyBorder="1" applyAlignment="1">
      <alignment horizontal="center" vertical="top"/>
    </xf>
    <xf numFmtId="195" fontId="64" fillId="24" borderId="0" xfId="0" applyNumberFormat="1" applyFont="1" applyFill="1" applyBorder="1" applyAlignment="1">
      <alignment horizontal="center" vertical="top"/>
    </xf>
    <xf numFmtId="195" fontId="30" fillId="24" borderId="0" xfId="0" applyNumberFormat="1" applyFont="1" applyFill="1" applyBorder="1" applyAlignment="1">
      <alignment horizontal="center" vertical="top"/>
    </xf>
    <xf numFmtId="0" fontId="60" fillId="24" borderId="0" xfId="0" applyFont="1" applyFill="1" applyBorder="1" applyAlignment="1">
      <alignment horizontal="left" vertical="top" wrapText="1"/>
    </xf>
    <xf numFmtId="194" fontId="30" fillId="24" borderId="0" xfId="0" applyNumberFormat="1" applyFont="1" applyFill="1" applyBorder="1" applyAlignment="1">
      <alignment horizontal="center" vertical="top"/>
    </xf>
    <xf numFmtId="0" fontId="64" fillId="24" borderId="0" xfId="0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/>
    </xf>
    <xf numFmtId="194" fontId="33" fillId="24" borderId="0" xfId="0" applyNumberFormat="1" applyFont="1" applyFill="1" applyBorder="1" applyAlignment="1">
      <alignment horizontal="center" vertical="top"/>
    </xf>
    <xf numFmtId="0" fontId="65" fillId="24" borderId="0" xfId="0" applyFont="1" applyFill="1" applyBorder="1" applyAlignment="1">
      <alignment horizontal="center" vertical="top"/>
    </xf>
    <xf numFmtId="0" fontId="33" fillId="24" borderId="0" xfId="0" applyFont="1" applyFill="1" applyBorder="1" applyAlignment="1">
      <alignment horizontal="center" vertical="top"/>
    </xf>
    <xf numFmtId="0" fontId="54" fillId="0" borderId="0" xfId="0" applyFont="1" applyAlignment="1">
      <alignment/>
    </xf>
    <xf numFmtId="0" fontId="3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70" fillId="0" borderId="0" xfId="0" applyNumberFormat="1" applyFont="1" applyAlignment="1">
      <alignment/>
    </xf>
    <xf numFmtId="0" fontId="36" fillId="0" borderId="11" xfId="0" applyFont="1" applyFill="1" applyBorder="1" applyAlignment="1">
      <alignment horizontal="left" vertical="center" wrapText="1" indent="2"/>
    </xf>
    <xf numFmtId="1" fontId="36" fillId="0" borderId="11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 quotePrefix="1">
      <alignment vertical="center"/>
    </xf>
    <xf numFmtId="0" fontId="36" fillId="24" borderId="0" xfId="0" applyFont="1" applyFill="1" applyAlignment="1">
      <alignment/>
    </xf>
    <xf numFmtId="0" fontId="39" fillId="0" borderId="17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justify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justify"/>
    </xf>
    <xf numFmtId="0" fontId="4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195" fontId="44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justify"/>
    </xf>
    <xf numFmtId="0" fontId="36" fillId="0" borderId="28" xfId="0" applyFont="1" applyBorder="1" applyAlignment="1">
      <alignment horizontal="center" vertical="justify"/>
    </xf>
    <xf numFmtId="0" fontId="36" fillId="0" borderId="18" xfId="0" applyFont="1" applyBorder="1" applyAlignment="1">
      <alignment horizontal="center" vertical="justify"/>
    </xf>
    <xf numFmtId="0" fontId="36" fillId="0" borderId="25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46" fillId="0" borderId="2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56" fillId="24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95" fontId="61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195" fontId="6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96" fillId="0" borderId="22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left" vertical="center" wrapText="1"/>
    </xf>
    <xf numFmtId="0" fontId="97" fillId="0" borderId="11" xfId="0" applyFont="1" applyBorder="1" applyAlignment="1">
      <alignment vertical="center" wrapText="1"/>
    </xf>
    <xf numFmtId="0" fontId="98" fillId="0" borderId="11" xfId="0" applyNumberFormat="1" applyFont="1" applyFill="1" applyBorder="1" applyAlignment="1">
      <alignment horizontal="left" vertical="top" wrapText="1" readingOrder="1"/>
    </xf>
    <xf numFmtId="0" fontId="97" fillId="0" borderId="22" xfId="0" applyFont="1" applyBorder="1" applyAlignment="1">
      <alignment/>
    </xf>
    <xf numFmtId="0" fontId="97" fillId="0" borderId="2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2">
      <selection activeCell="E28" sqref="E28"/>
    </sheetView>
  </sheetViews>
  <sheetFormatPr defaultColWidth="9.140625" defaultRowHeight="12.75"/>
  <cols>
    <col min="3" max="3" width="9.28125" style="0" bestFit="1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8">
      <c r="A2" s="347"/>
      <c r="B2" s="347"/>
      <c r="C2" s="347"/>
      <c r="D2" s="348" t="s">
        <v>798</v>
      </c>
      <c r="E2" s="347"/>
      <c r="F2" s="347"/>
      <c r="G2" s="347"/>
      <c r="H2" s="347"/>
      <c r="I2" s="349" t="s">
        <v>867</v>
      </c>
      <c r="J2" s="347"/>
      <c r="K2" s="347"/>
    </row>
    <row r="3" spans="1:11" ht="12.7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2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18">
      <c r="A5" s="347"/>
      <c r="B5" s="347"/>
      <c r="C5" s="347"/>
      <c r="D5" s="347"/>
      <c r="E5" s="347"/>
      <c r="F5" s="347"/>
      <c r="G5" s="347"/>
      <c r="H5" s="347"/>
      <c r="I5" s="349" t="s">
        <v>868</v>
      </c>
      <c r="J5" s="347"/>
      <c r="K5" s="347"/>
    </row>
    <row r="6" spans="1:11" ht="25.5">
      <c r="A6" s="347"/>
      <c r="B6" s="347"/>
      <c r="C6" s="347"/>
      <c r="D6" s="350"/>
      <c r="E6" s="347"/>
      <c r="F6" s="347"/>
      <c r="G6" s="347"/>
      <c r="H6" s="347"/>
      <c r="I6" s="347"/>
      <c r="J6" s="347"/>
      <c r="K6" s="347"/>
    </row>
    <row r="7" spans="1:11" ht="12.75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</row>
    <row r="8" spans="1:11" ht="12.7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</row>
    <row r="9" spans="1:11" ht="12.75">
      <c r="A9" s="347"/>
      <c r="B9" s="347"/>
      <c r="C9" s="347"/>
      <c r="D9" s="347"/>
      <c r="E9" s="347"/>
      <c r="F9" s="347"/>
      <c r="G9" s="347"/>
      <c r="H9" s="347"/>
      <c r="I9" s="351"/>
      <c r="J9" s="347"/>
      <c r="K9" s="347"/>
    </row>
    <row r="10" spans="1:11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</row>
    <row r="11" spans="1:11" ht="12.75">
      <c r="A11" s="347"/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ht="20.25">
      <c r="A12" s="352"/>
      <c r="B12" s="354" t="s">
        <v>762</v>
      </c>
      <c r="C12" s="353"/>
      <c r="F12" s="354"/>
      <c r="G12" s="354" t="s">
        <v>626</v>
      </c>
      <c r="H12" s="347"/>
      <c r="I12" s="347"/>
      <c r="J12" s="347"/>
      <c r="K12" s="347"/>
    </row>
    <row r="13" spans="1:11" ht="12.75">
      <c r="A13" s="347"/>
      <c r="B13" s="372" t="s">
        <v>869</v>
      </c>
      <c r="C13" s="372"/>
      <c r="D13" s="372"/>
      <c r="E13" s="372"/>
      <c r="F13" s="347"/>
      <c r="G13" s="347"/>
      <c r="H13" s="347"/>
      <c r="I13" s="347"/>
      <c r="J13" s="347"/>
      <c r="K13" s="347"/>
    </row>
    <row r="14" spans="1:11" ht="12.75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</row>
    <row r="15" spans="1:11" ht="12.75">
      <c r="A15" s="352"/>
      <c r="B15" s="352"/>
      <c r="C15" s="352"/>
      <c r="D15" s="352"/>
      <c r="E15" s="352"/>
      <c r="F15" s="352"/>
      <c r="G15" s="352"/>
      <c r="H15" s="347"/>
      <c r="I15" s="347"/>
      <c r="J15" s="347"/>
      <c r="K15" s="347"/>
    </row>
    <row r="16" spans="1:11" ht="25.5">
      <c r="A16" s="353"/>
      <c r="B16" s="355" t="s">
        <v>799</v>
      </c>
      <c r="C16" s="353"/>
      <c r="D16" s="353"/>
      <c r="E16" s="353"/>
      <c r="F16" s="353"/>
      <c r="G16" s="353"/>
      <c r="H16" s="354" t="s">
        <v>870</v>
      </c>
      <c r="I16" s="347"/>
      <c r="J16" s="347"/>
      <c r="K16" s="347"/>
    </row>
    <row r="17" spans="1:11" ht="12.75">
      <c r="A17" s="372" t="s">
        <v>871</v>
      </c>
      <c r="B17" s="372"/>
      <c r="C17" s="372"/>
      <c r="D17" s="372"/>
      <c r="E17" s="372"/>
      <c r="F17" s="372"/>
      <c r="G17" s="372"/>
      <c r="H17" s="347"/>
      <c r="I17" s="347"/>
      <c r="J17" s="347"/>
      <c r="K17" s="347"/>
    </row>
    <row r="18" spans="1:11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1:11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11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1:11" ht="12.75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1:11" ht="12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1" ht="20.25">
      <c r="A23" s="347"/>
      <c r="B23" s="347"/>
      <c r="C23" s="356" t="s">
        <v>765</v>
      </c>
      <c r="D23" s="357"/>
      <c r="E23" s="357"/>
      <c r="F23" s="357"/>
      <c r="G23" s="357"/>
      <c r="H23" s="347"/>
      <c r="I23" s="347"/>
      <c r="J23" s="347"/>
      <c r="K23" s="347"/>
    </row>
    <row r="24" spans="1:11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11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11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1:11" ht="22.5">
      <c r="A29" s="349" t="s">
        <v>872</v>
      </c>
      <c r="B29" s="347"/>
      <c r="C29" s="353"/>
      <c r="D29" s="348"/>
      <c r="E29" s="358" t="s">
        <v>295</v>
      </c>
      <c r="F29" s="353"/>
      <c r="G29" s="353"/>
      <c r="H29" s="353"/>
      <c r="I29" s="349" t="s">
        <v>873</v>
      </c>
      <c r="J29" s="347"/>
      <c r="K29" s="347"/>
    </row>
    <row r="30" spans="1:11" ht="12.75">
      <c r="A30" s="347"/>
      <c r="B30" s="347"/>
      <c r="C30" s="372" t="s">
        <v>871</v>
      </c>
      <c r="D30" s="372"/>
      <c r="E30" s="372"/>
      <c r="F30" s="372"/>
      <c r="G30" s="372"/>
      <c r="H30" s="372"/>
      <c r="I30" s="347"/>
      <c r="J30" s="347"/>
      <c r="K30" s="347"/>
    </row>
    <row r="31" spans="1:11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</row>
    <row r="32" spans="1:11" ht="18">
      <c r="A32" s="349" t="s">
        <v>763</v>
      </c>
      <c r="B32" s="347"/>
      <c r="C32" s="347"/>
      <c r="D32" s="347"/>
      <c r="E32" s="359"/>
      <c r="F32" s="353"/>
      <c r="G32" s="360" t="s">
        <v>874</v>
      </c>
      <c r="H32" s="370" t="s">
        <v>764</v>
      </c>
      <c r="I32" s="349" t="s">
        <v>875</v>
      </c>
      <c r="J32" s="347"/>
      <c r="K32" s="347"/>
    </row>
    <row r="33" spans="1:11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</row>
    <row r="34" spans="1:11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</row>
    <row r="35" spans="1:11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</row>
    <row r="36" spans="1:11" ht="12.75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</row>
    <row r="37" spans="1:11" ht="12.75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</row>
    <row r="38" spans="1:11" ht="22.5">
      <c r="A38" s="353"/>
      <c r="B38" s="353"/>
      <c r="C38" s="358" t="s">
        <v>293</v>
      </c>
      <c r="D38" s="353"/>
      <c r="E38" s="353"/>
      <c r="F38" s="353"/>
      <c r="G38" s="353"/>
      <c r="H38" s="353"/>
      <c r="I38" s="353"/>
      <c r="J38" s="353"/>
      <c r="K38" s="347"/>
    </row>
    <row r="39" spans="1:11" ht="12.75">
      <c r="A39" s="372" t="s">
        <v>876</v>
      </c>
      <c r="B39" s="372"/>
      <c r="C39" s="372"/>
      <c r="D39" s="372"/>
      <c r="E39" s="372"/>
      <c r="F39" s="372"/>
      <c r="G39" s="372"/>
      <c r="H39" s="372"/>
      <c r="I39" s="372"/>
      <c r="J39" s="347"/>
      <c r="K39" s="347"/>
    </row>
    <row r="40" spans="1:11" ht="12.75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</row>
    <row r="41" spans="1:11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</row>
    <row r="42" spans="1:11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</row>
    <row r="43" spans="1:11" ht="12.75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</row>
    <row r="44" spans="1:11" ht="12.75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</row>
    <row r="45" spans="1:11" ht="12.7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</row>
    <row r="46" spans="1:1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2"/>
    </row>
    <row r="47" spans="1:11" ht="22.5">
      <c r="A47" s="61"/>
      <c r="B47" s="64" t="s">
        <v>877</v>
      </c>
      <c r="C47" s="61"/>
      <c r="D47" s="61"/>
      <c r="E47" s="61"/>
      <c r="F47" s="63"/>
      <c r="G47" s="63"/>
      <c r="H47" s="63"/>
      <c r="I47" s="106" t="s">
        <v>294</v>
      </c>
      <c r="J47" s="63"/>
      <c r="K47" s="62"/>
    </row>
    <row r="48" spans="1:11" ht="12.75">
      <c r="A48" s="61"/>
      <c r="B48" s="61"/>
      <c r="C48" s="61"/>
      <c r="D48" s="61"/>
      <c r="E48" s="61"/>
      <c r="F48" s="371" t="s">
        <v>878</v>
      </c>
      <c r="G48" s="371"/>
      <c r="H48" s="371"/>
      <c r="I48" s="371"/>
      <c r="J48" s="371"/>
      <c r="K48" s="62"/>
    </row>
    <row r="49" spans="1:11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2"/>
    </row>
    <row r="50" spans="1:11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2"/>
    </row>
  </sheetData>
  <sheetProtection/>
  <mergeCells count="5">
    <mergeCell ref="F48:J48"/>
    <mergeCell ref="B13:E13"/>
    <mergeCell ref="A17:G17"/>
    <mergeCell ref="C30:H30"/>
    <mergeCell ref="A39:I39"/>
  </mergeCells>
  <printOptions/>
  <pageMargins left="0.2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28125" style="25" bestFit="1" customWidth="1"/>
    <col min="2" max="2" width="47.7109375" style="31" customWidth="1"/>
    <col min="3" max="3" width="8.7109375" style="25" customWidth="1"/>
    <col min="4" max="4" width="14.140625" style="32" customWidth="1"/>
    <col min="5" max="6" width="14.140625" style="30" customWidth="1"/>
    <col min="7" max="7" width="14.140625" style="32" customWidth="1"/>
    <col min="8" max="9" width="14.140625" style="30" customWidth="1"/>
    <col min="10" max="10" width="14.140625" style="32" customWidth="1"/>
    <col min="11" max="12" width="14.140625" style="30" customWidth="1"/>
    <col min="13" max="16384" width="9.140625" style="27" customWidth="1"/>
  </cols>
  <sheetData>
    <row r="1" spans="1:6" ht="12.75">
      <c r="A1" s="108"/>
      <c r="B1" s="109"/>
      <c r="C1" s="108"/>
      <c r="D1" s="110"/>
      <c r="E1" s="111"/>
      <c r="F1" s="111"/>
    </row>
    <row r="2" spans="1:6" ht="20.25" customHeight="1">
      <c r="A2" s="373" t="s">
        <v>864</v>
      </c>
      <c r="B2" s="373"/>
      <c r="C2" s="373"/>
      <c r="D2" s="373"/>
      <c r="E2" s="373"/>
      <c r="F2" s="373"/>
    </row>
    <row r="3" spans="1:12" s="37" customFormat="1" ht="21" customHeight="1">
      <c r="A3" s="374" t="s">
        <v>865</v>
      </c>
      <c r="B3" s="374"/>
      <c r="C3" s="374"/>
      <c r="D3" s="374"/>
      <c r="E3" s="374"/>
      <c r="F3" s="374"/>
      <c r="G3" s="59"/>
      <c r="H3" s="59"/>
      <c r="I3" s="59"/>
      <c r="J3" s="59"/>
      <c r="K3" s="59"/>
      <c r="L3" s="59"/>
    </row>
    <row r="4" spans="1:12" s="39" customFormat="1" ht="13.5" customHeight="1">
      <c r="A4" s="112"/>
      <c r="B4" s="112"/>
      <c r="C4" s="112"/>
      <c r="D4" s="112"/>
      <c r="E4" s="112"/>
      <c r="F4" s="112"/>
      <c r="G4" s="58"/>
      <c r="H4" s="58"/>
      <c r="I4" s="58"/>
      <c r="J4" s="58"/>
      <c r="K4" s="58"/>
      <c r="L4" s="38"/>
    </row>
    <row r="5" spans="1:12" s="39" customFormat="1" ht="6" customHeight="1">
      <c r="A5" s="113"/>
      <c r="B5" s="113"/>
      <c r="C5" s="113"/>
      <c r="D5" s="113"/>
      <c r="E5" s="113"/>
      <c r="F5" s="113"/>
      <c r="G5" s="60"/>
      <c r="H5" s="60"/>
      <c r="I5" s="60"/>
      <c r="J5" s="60"/>
      <c r="K5" s="60"/>
      <c r="L5" s="60"/>
    </row>
    <row r="6" spans="1:10" s="1" customFormat="1" ht="12.75">
      <c r="A6" s="114"/>
      <c r="B6" s="115"/>
      <c r="C6" s="116"/>
      <c r="D6" s="115"/>
      <c r="E6" s="117"/>
      <c r="F6" s="117"/>
      <c r="G6" s="21"/>
      <c r="J6" s="21"/>
    </row>
    <row r="7" spans="1:12" ht="12.75">
      <c r="A7" s="118"/>
      <c r="B7" s="118"/>
      <c r="C7" s="118"/>
      <c r="D7" s="119"/>
      <c r="E7" s="120"/>
      <c r="F7" s="121" t="s">
        <v>866</v>
      </c>
      <c r="G7" s="26"/>
      <c r="H7" s="26"/>
      <c r="I7" s="28"/>
      <c r="J7" s="26"/>
      <c r="K7" s="26"/>
      <c r="L7" s="28"/>
    </row>
    <row r="8" spans="1:12" ht="13.5" customHeight="1">
      <c r="A8" s="377" t="s">
        <v>102</v>
      </c>
      <c r="B8" s="377" t="s">
        <v>789</v>
      </c>
      <c r="C8" s="377" t="s">
        <v>101</v>
      </c>
      <c r="D8" s="377" t="s">
        <v>768</v>
      </c>
      <c r="E8" s="123" t="s">
        <v>26</v>
      </c>
      <c r="F8" s="123"/>
      <c r="G8" s="25"/>
      <c r="H8" s="25"/>
      <c r="I8" s="25"/>
      <c r="J8" s="27"/>
      <c r="K8" s="27"/>
      <c r="L8" s="27"/>
    </row>
    <row r="9" spans="1:12" ht="12.75" customHeight="1">
      <c r="A9" s="377"/>
      <c r="B9" s="377"/>
      <c r="C9" s="377"/>
      <c r="D9" s="377"/>
      <c r="E9" s="122" t="s">
        <v>103</v>
      </c>
      <c r="F9" s="122" t="s">
        <v>104</v>
      </c>
      <c r="G9" s="51"/>
      <c r="H9" s="51"/>
      <c r="I9" s="51"/>
      <c r="J9" s="27"/>
      <c r="K9" s="27"/>
      <c r="L9" s="27"/>
    </row>
    <row r="10" spans="1:12" ht="12.75">
      <c r="A10" s="124">
        <v>1</v>
      </c>
      <c r="B10" s="122">
        <v>2</v>
      </c>
      <c r="C10" s="125">
        <v>3</v>
      </c>
      <c r="D10" s="125">
        <v>7</v>
      </c>
      <c r="E10" s="125">
        <v>8</v>
      </c>
      <c r="F10" s="122">
        <v>9</v>
      </c>
      <c r="G10" s="37"/>
      <c r="H10" s="37"/>
      <c r="I10" s="37"/>
      <c r="J10" s="27"/>
      <c r="K10" s="27"/>
      <c r="L10" s="27"/>
    </row>
    <row r="11" spans="1:8" s="25" customFormat="1" ht="28.5">
      <c r="A11" s="126" t="s">
        <v>552</v>
      </c>
      <c r="B11" s="127" t="s">
        <v>652</v>
      </c>
      <c r="C11" s="122"/>
      <c r="D11" s="128">
        <f>SUM(D12,D44,D65)</f>
        <v>18245.7</v>
      </c>
      <c r="E11" s="128">
        <f>SUM(E12,E44,E65)</f>
        <v>18245.7</v>
      </c>
      <c r="F11" s="128">
        <f>SUM(F12,F44,F65)</f>
        <v>0</v>
      </c>
      <c r="G11" s="107"/>
      <c r="H11" s="107"/>
    </row>
    <row r="12" spans="1:9" s="26" customFormat="1" ht="51">
      <c r="A12" s="129" t="s">
        <v>553</v>
      </c>
      <c r="B12" s="130" t="s">
        <v>653</v>
      </c>
      <c r="C12" s="131">
        <v>7100</v>
      </c>
      <c r="D12" s="128">
        <f>SUM(D13,D16,D18,D34,D38)</f>
        <v>3493.5</v>
      </c>
      <c r="E12" s="128">
        <f>SUM(E13,E16,E18,E34,E38)</f>
        <v>3493.5</v>
      </c>
      <c r="F12" s="132" t="s">
        <v>558</v>
      </c>
      <c r="G12" s="25"/>
      <c r="H12" s="107"/>
      <c r="I12" s="25"/>
    </row>
    <row r="13" spans="1:9" s="29" customFormat="1" ht="83.25" customHeight="1">
      <c r="A13" s="129" t="s">
        <v>126</v>
      </c>
      <c r="B13" s="130" t="s">
        <v>654</v>
      </c>
      <c r="C13" s="131">
        <v>7131</v>
      </c>
      <c r="D13" s="128">
        <f>SUM(D14:D15)</f>
        <v>2432.1</v>
      </c>
      <c r="E13" s="128">
        <f>SUM(E14:E15)</f>
        <v>2432.1</v>
      </c>
      <c r="F13" s="132" t="s">
        <v>558</v>
      </c>
      <c r="G13" s="25"/>
      <c r="H13" s="25"/>
      <c r="I13" s="25"/>
    </row>
    <row r="14" spans="1:9" s="29" customFormat="1" ht="63" customHeight="1">
      <c r="A14" s="133" t="s">
        <v>809</v>
      </c>
      <c r="B14" s="134" t="s">
        <v>958</v>
      </c>
      <c r="C14" s="125"/>
      <c r="D14" s="135">
        <f>SUM(E14:F14)</f>
        <v>387.4</v>
      </c>
      <c r="E14" s="135">
        <v>387.4</v>
      </c>
      <c r="F14" s="135" t="s">
        <v>558</v>
      </c>
      <c r="G14" s="25"/>
      <c r="H14" s="25"/>
      <c r="I14" s="25"/>
    </row>
    <row r="15" spans="1:12" ht="25.5">
      <c r="A15" s="136">
        <v>1112</v>
      </c>
      <c r="B15" s="134" t="s">
        <v>790</v>
      </c>
      <c r="C15" s="125"/>
      <c r="D15" s="135">
        <f>SUM(E15:F15)</f>
        <v>2044.7</v>
      </c>
      <c r="E15" s="135">
        <v>2044.7</v>
      </c>
      <c r="F15" s="135" t="s">
        <v>558</v>
      </c>
      <c r="G15" s="25"/>
      <c r="H15" s="25"/>
      <c r="I15" s="25"/>
      <c r="J15" s="27"/>
      <c r="K15" s="27"/>
      <c r="L15" s="27"/>
    </row>
    <row r="16" spans="1:12" ht="12.75">
      <c r="A16" s="137">
        <v>1120</v>
      </c>
      <c r="B16" s="130" t="s">
        <v>791</v>
      </c>
      <c r="C16" s="131">
        <v>7136</v>
      </c>
      <c r="D16" s="128">
        <f>SUM(D17)</f>
        <v>960.4</v>
      </c>
      <c r="E16" s="128">
        <f>SUM(E17)</f>
        <v>960.4</v>
      </c>
      <c r="F16" s="132" t="s">
        <v>558</v>
      </c>
      <c r="G16" s="25"/>
      <c r="H16" s="25"/>
      <c r="I16" s="25"/>
      <c r="J16" s="27"/>
      <c r="K16" s="27"/>
      <c r="L16" s="27"/>
    </row>
    <row r="17" spans="1:9" s="29" customFormat="1" ht="41.25" customHeight="1">
      <c r="A17" s="133" t="s">
        <v>810</v>
      </c>
      <c r="B17" s="134" t="s">
        <v>959</v>
      </c>
      <c r="C17" s="125"/>
      <c r="D17" s="135">
        <f>SUM(E17:F17)</f>
        <v>960.4</v>
      </c>
      <c r="E17" s="135">
        <v>960.4</v>
      </c>
      <c r="F17" s="135" t="s">
        <v>558</v>
      </c>
      <c r="G17" s="25"/>
      <c r="H17" s="25"/>
      <c r="I17" s="25"/>
    </row>
    <row r="18" spans="1:12" ht="57.75" customHeight="1">
      <c r="A18" s="129" t="s">
        <v>129</v>
      </c>
      <c r="B18" s="130" t="s">
        <v>792</v>
      </c>
      <c r="C18" s="131">
        <v>7145</v>
      </c>
      <c r="D18" s="128">
        <f>SUM(D19)</f>
        <v>101</v>
      </c>
      <c r="E18" s="128">
        <f>SUM(E19)</f>
        <v>101</v>
      </c>
      <c r="F18" s="132" t="s">
        <v>558</v>
      </c>
      <c r="G18" s="25"/>
      <c r="H18" s="25"/>
      <c r="I18" s="25"/>
      <c r="J18" s="27"/>
      <c r="K18" s="27"/>
      <c r="L18" s="27"/>
    </row>
    <row r="19" spans="1:9" s="29" customFormat="1" ht="84.75" customHeight="1">
      <c r="A19" s="133" t="s">
        <v>811</v>
      </c>
      <c r="B19" s="134" t="s">
        <v>960</v>
      </c>
      <c r="C19" s="125">
        <v>7145</v>
      </c>
      <c r="D19" s="135">
        <f>SUM(D20,D23,D24,D25,D26,D27,D28,D29,D30,D31,D32,D33)</f>
        <v>101</v>
      </c>
      <c r="E19" s="135">
        <f>SUM(E20,E23,E24,E25,E26,E27,E28,E29,E30,E31,E32,E33)</f>
        <v>101</v>
      </c>
      <c r="F19" s="135" t="s">
        <v>558</v>
      </c>
      <c r="G19" s="25"/>
      <c r="H19" s="25"/>
      <c r="I19" s="25"/>
    </row>
    <row r="20" spans="1:12" ht="63.75">
      <c r="A20" s="133" t="s">
        <v>812</v>
      </c>
      <c r="B20" s="138" t="s">
        <v>961</v>
      </c>
      <c r="C20" s="125"/>
      <c r="D20" s="135">
        <v>10</v>
      </c>
      <c r="E20" s="135">
        <v>10</v>
      </c>
      <c r="F20" s="135" t="s">
        <v>558</v>
      </c>
      <c r="G20" s="25"/>
      <c r="H20" s="25"/>
      <c r="I20" s="25"/>
      <c r="J20" s="27"/>
      <c r="K20" s="27"/>
      <c r="L20" s="27"/>
    </row>
    <row r="21" spans="1:9" s="26" customFormat="1" ht="60" customHeight="1">
      <c r="A21" s="133" t="s">
        <v>813</v>
      </c>
      <c r="B21" s="138" t="s">
        <v>962</v>
      </c>
      <c r="C21" s="125"/>
      <c r="D21" s="135">
        <v>10</v>
      </c>
      <c r="E21" s="135">
        <v>10</v>
      </c>
      <c r="F21" s="135" t="s">
        <v>558</v>
      </c>
      <c r="G21" s="25"/>
      <c r="H21" s="25"/>
      <c r="I21" s="25"/>
    </row>
    <row r="22" spans="1:9" s="26" customFormat="1" ht="12.75">
      <c r="A22" s="133" t="s">
        <v>814</v>
      </c>
      <c r="B22" s="139" t="s">
        <v>793</v>
      </c>
      <c r="C22" s="125"/>
      <c r="D22" s="135">
        <f aca="true" t="shared" si="0" ref="D22:D33">SUM(E22:F22)</f>
        <v>0</v>
      </c>
      <c r="E22" s="135">
        <v>0</v>
      </c>
      <c r="F22" s="135" t="s">
        <v>558</v>
      </c>
      <c r="G22" s="25"/>
      <c r="H22" s="25"/>
      <c r="I22" s="25"/>
    </row>
    <row r="23" spans="1:9" s="26" customFormat="1" ht="90" customHeight="1">
      <c r="A23" s="133" t="s">
        <v>815</v>
      </c>
      <c r="B23" s="138" t="s">
        <v>7</v>
      </c>
      <c r="C23" s="125"/>
      <c r="D23" s="135">
        <f t="shared" si="0"/>
        <v>0</v>
      </c>
      <c r="E23" s="135">
        <v>0</v>
      </c>
      <c r="F23" s="135" t="s">
        <v>558</v>
      </c>
      <c r="G23" s="25"/>
      <c r="H23" s="25"/>
      <c r="I23" s="25"/>
    </row>
    <row r="24" spans="1:9" s="26" customFormat="1" ht="89.25" customHeight="1">
      <c r="A24" s="124" t="s">
        <v>816</v>
      </c>
      <c r="B24" s="138" t="s">
        <v>794</v>
      </c>
      <c r="C24" s="125"/>
      <c r="D24" s="135">
        <f t="shared" si="0"/>
        <v>5</v>
      </c>
      <c r="E24" s="135">
        <v>5</v>
      </c>
      <c r="F24" s="135" t="s">
        <v>558</v>
      </c>
      <c r="G24" s="25"/>
      <c r="H24" s="25"/>
      <c r="I24" s="25"/>
    </row>
    <row r="25" spans="1:9" s="26" customFormat="1" ht="63.75">
      <c r="A25" s="133" t="s">
        <v>817</v>
      </c>
      <c r="B25" s="138" t="s">
        <v>448</v>
      </c>
      <c r="C25" s="125"/>
      <c r="D25" s="135">
        <f t="shared" si="0"/>
        <v>36</v>
      </c>
      <c r="E25" s="135">
        <v>36</v>
      </c>
      <c r="F25" s="135" t="s">
        <v>558</v>
      </c>
      <c r="G25" s="25"/>
      <c r="H25" s="25"/>
      <c r="I25" s="25"/>
    </row>
    <row r="26" spans="1:9" s="26" customFormat="1" ht="25.5">
      <c r="A26" s="133" t="s">
        <v>818</v>
      </c>
      <c r="B26" s="138" t="s">
        <v>795</v>
      </c>
      <c r="C26" s="125"/>
      <c r="D26" s="135">
        <f t="shared" si="0"/>
        <v>0</v>
      </c>
      <c r="E26" s="135">
        <v>0</v>
      </c>
      <c r="F26" s="135" t="s">
        <v>558</v>
      </c>
      <c r="G26" s="25"/>
      <c r="H26" s="25"/>
      <c r="I26" s="25"/>
    </row>
    <row r="27" spans="1:9" s="26" customFormat="1" ht="63.75">
      <c r="A27" s="133" t="s">
        <v>819</v>
      </c>
      <c r="B27" s="138" t="s">
        <v>449</v>
      </c>
      <c r="C27" s="125"/>
      <c r="D27" s="135">
        <f t="shared" si="0"/>
        <v>50</v>
      </c>
      <c r="E27" s="135">
        <v>50</v>
      </c>
      <c r="F27" s="135" t="s">
        <v>558</v>
      </c>
      <c r="G27" s="25"/>
      <c r="H27" s="25"/>
      <c r="I27" s="25"/>
    </row>
    <row r="28" spans="1:9" s="26" customFormat="1" ht="63.75">
      <c r="A28" s="133" t="s">
        <v>820</v>
      </c>
      <c r="B28" s="138" t="s">
        <v>461</v>
      </c>
      <c r="C28" s="125"/>
      <c r="D28" s="135">
        <f t="shared" si="0"/>
        <v>0</v>
      </c>
      <c r="E28" s="135">
        <v>0</v>
      </c>
      <c r="F28" s="135" t="s">
        <v>558</v>
      </c>
      <c r="G28" s="25"/>
      <c r="H28" s="25"/>
      <c r="I28" s="25"/>
    </row>
    <row r="29" spans="1:9" s="26" customFormat="1" ht="51">
      <c r="A29" s="133" t="s">
        <v>821</v>
      </c>
      <c r="B29" s="138" t="s">
        <v>462</v>
      </c>
      <c r="C29" s="125"/>
      <c r="D29" s="135">
        <f t="shared" si="0"/>
        <v>0</v>
      </c>
      <c r="E29" s="135">
        <v>0</v>
      </c>
      <c r="F29" s="135" t="s">
        <v>558</v>
      </c>
      <c r="G29" s="25"/>
      <c r="H29" s="25"/>
      <c r="I29" s="25"/>
    </row>
    <row r="30" spans="1:9" s="26" customFormat="1" ht="25.5">
      <c r="A30" s="133" t="s">
        <v>822</v>
      </c>
      <c r="B30" s="138" t="s">
        <v>463</v>
      </c>
      <c r="C30" s="125"/>
      <c r="D30" s="135">
        <f t="shared" si="0"/>
        <v>0</v>
      </c>
      <c r="E30" s="135">
        <v>0</v>
      </c>
      <c r="F30" s="135" t="s">
        <v>558</v>
      </c>
      <c r="G30" s="25"/>
      <c r="H30" s="25"/>
      <c r="I30" s="25"/>
    </row>
    <row r="31" spans="1:9" s="26" customFormat="1" ht="25.5">
      <c r="A31" s="136">
        <v>1143</v>
      </c>
      <c r="B31" s="138" t="s">
        <v>12</v>
      </c>
      <c r="C31" s="125"/>
      <c r="D31" s="135">
        <f t="shared" si="0"/>
        <v>0</v>
      </c>
      <c r="E31" s="135">
        <v>0</v>
      </c>
      <c r="F31" s="135" t="s">
        <v>558</v>
      </c>
      <c r="G31" s="25"/>
      <c r="H31" s="25"/>
      <c r="I31" s="25"/>
    </row>
    <row r="32" spans="1:9" s="26" customFormat="1" ht="63.75">
      <c r="A32" s="136">
        <v>1144</v>
      </c>
      <c r="B32" s="138" t="s">
        <v>464</v>
      </c>
      <c r="C32" s="125"/>
      <c r="D32" s="135">
        <f t="shared" si="0"/>
        <v>0</v>
      </c>
      <c r="E32" s="135">
        <v>0</v>
      </c>
      <c r="F32" s="135" t="s">
        <v>558</v>
      </c>
      <c r="G32" s="25"/>
      <c r="H32" s="25"/>
      <c r="I32" s="25"/>
    </row>
    <row r="33" spans="1:9" s="26" customFormat="1" ht="38.25">
      <c r="A33" s="136">
        <v>1145</v>
      </c>
      <c r="B33" s="138" t="s">
        <v>465</v>
      </c>
      <c r="C33" s="125"/>
      <c r="D33" s="135">
        <f t="shared" si="0"/>
        <v>0</v>
      </c>
      <c r="E33" s="135">
        <v>0</v>
      </c>
      <c r="F33" s="135" t="s">
        <v>558</v>
      </c>
      <c r="G33" s="25"/>
      <c r="H33" s="25"/>
      <c r="I33" s="25"/>
    </row>
    <row r="34" spans="1:9" s="26" customFormat="1" ht="38.25">
      <c r="A34" s="137">
        <v>1150</v>
      </c>
      <c r="B34" s="130" t="s">
        <v>796</v>
      </c>
      <c r="C34" s="131">
        <v>7146</v>
      </c>
      <c r="D34" s="128">
        <f>SUM(D35)</f>
        <v>0</v>
      </c>
      <c r="E34" s="128">
        <f>SUM(E35)</f>
        <v>0</v>
      </c>
      <c r="F34" s="132" t="s">
        <v>558</v>
      </c>
      <c r="G34" s="25"/>
      <c r="H34" s="25"/>
      <c r="I34" s="25"/>
    </row>
    <row r="35" spans="1:9" s="29" customFormat="1" ht="38.25">
      <c r="A35" s="136">
        <v>1151</v>
      </c>
      <c r="B35" s="134" t="s">
        <v>963</v>
      </c>
      <c r="C35" s="125"/>
      <c r="D35" s="135">
        <f>SUM(D36,D37)</f>
        <v>0</v>
      </c>
      <c r="E35" s="135">
        <f>SUM(E36,E37)</f>
        <v>0</v>
      </c>
      <c r="F35" s="135" t="s">
        <v>558</v>
      </c>
      <c r="G35" s="25"/>
      <c r="H35" s="25"/>
      <c r="I35" s="25"/>
    </row>
    <row r="36" spans="1:12" ht="102">
      <c r="A36" s="136">
        <v>1152</v>
      </c>
      <c r="B36" s="138" t="s">
        <v>964</v>
      </c>
      <c r="C36" s="125"/>
      <c r="D36" s="135">
        <f>SUM(E36:F36)</f>
        <v>0</v>
      </c>
      <c r="E36" s="135">
        <v>0</v>
      </c>
      <c r="F36" s="135" t="s">
        <v>558</v>
      </c>
      <c r="G36" s="25"/>
      <c r="H36" s="25"/>
      <c r="I36" s="25"/>
      <c r="J36" s="27"/>
      <c r="K36" s="27"/>
      <c r="L36" s="27"/>
    </row>
    <row r="37" spans="1:9" s="26" customFormat="1" ht="89.25">
      <c r="A37" s="140">
        <v>1153</v>
      </c>
      <c r="B37" s="138" t="s">
        <v>13</v>
      </c>
      <c r="C37" s="125"/>
      <c r="D37" s="135">
        <f>SUM(E37:F37)</f>
        <v>0</v>
      </c>
      <c r="E37" s="135">
        <v>0</v>
      </c>
      <c r="F37" s="135" t="s">
        <v>558</v>
      </c>
      <c r="G37" s="25"/>
      <c r="H37" s="25"/>
      <c r="I37" s="25"/>
    </row>
    <row r="38" spans="1:9" s="26" customFormat="1" ht="25.5">
      <c r="A38" s="137">
        <v>1160</v>
      </c>
      <c r="B38" s="130" t="s">
        <v>655</v>
      </c>
      <c r="C38" s="131">
        <v>7161</v>
      </c>
      <c r="D38" s="128">
        <f>SUM(D39,D43)</f>
        <v>0</v>
      </c>
      <c r="E38" s="128">
        <f>SUM(E39,E43)</f>
        <v>0</v>
      </c>
      <c r="F38" s="132" t="s">
        <v>558</v>
      </c>
      <c r="G38" s="25"/>
      <c r="H38" s="25"/>
      <c r="I38" s="25"/>
    </row>
    <row r="39" spans="1:9" s="29" customFormat="1" ht="63.75">
      <c r="A39" s="136">
        <v>1161</v>
      </c>
      <c r="B39" s="134" t="s">
        <v>965</v>
      </c>
      <c r="C39" s="125"/>
      <c r="D39" s="135">
        <f>SUM(D40:D42)</f>
        <v>0</v>
      </c>
      <c r="E39" s="135">
        <f>SUM(E40:E42)</f>
        <v>0</v>
      </c>
      <c r="F39" s="135" t="s">
        <v>558</v>
      </c>
      <c r="G39" s="25"/>
      <c r="H39" s="25"/>
      <c r="I39" s="25"/>
    </row>
    <row r="40" spans="1:12" ht="25.5">
      <c r="A40" s="141">
        <v>1162</v>
      </c>
      <c r="B40" s="138" t="s">
        <v>966</v>
      </c>
      <c r="C40" s="125"/>
      <c r="D40" s="135">
        <f>SUM(E40:F40)</f>
        <v>0</v>
      </c>
      <c r="E40" s="135">
        <v>0</v>
      </c>
      <c r="F40" s="135" t="s">
        <v>558</v>
      </c>
      <c r="G40" s="25"/>
      <c r="H40" s="25"/>
      <c r="I40" s="25"/>
      <c r="J40" s="27"/>
      <c r="K40" s="27"/>
      <c r="L40" s="27"/>
    </row>
    <row r="41" spans="1:9" s="26" customFormat="1" ht="12.75">
      <c r="A41" s="141">
        <v>1163</v>
      </c>
      <c r="B41" s="361" t="s">
        <v>797</v>
      </c>
      <c r="C41" s="125"/>
      <c r="D41" s="135">
        <f>SUM(E41:F41)</f>
        <v>0</v>
      </c>
      <c r="E41" s="135">
        <v>0</v>
      </c>
      <c r="F41" s="135" t="s">
        <v>558</v>
      </c>
      <c r="G41" s="25"/>
      <c r="H41" s="25"/>
      <c r="I41" s="25"/>
    </row>
    <row r="42" spans="1:9" s="26" customFormat="1" ht="25.5">
      <c r="A42" s="141">
        <v>1164</v>
      </c>
      <c r="B42" s="361" t="s">
        <v>466</v>
      </c>
      <c r="C42" s="125"/>
      <c r="D42" s="135">
        <f>SUM(E42:F42)</f>
        <v>0</v>
      </c>
      <c r="E42" s="135">
        <v>0</v>
      </c>
      <c r="F42" s="135" t="s">
        <v>558</v>
      </c>
      <c r="G42" s="25"/>
      <c r="H42" s="25"/>
      <c r="I42" s="25"/>
    </row>
    <row r="43" spans="1:9" s="26" customFormat="1" ht="76.5">
      <c r="A43" s="141">
        <v>1165</v>
      </c>
      <c r="B43" s="134" t="s">
        <v>857</v>
      </c>
      <c r="C43" s="125"/>
      <c r="D43" s="135">
        <f>SUM(E43:F43)</f>
        <v>0</v>
      </c>
      <c r="E43" s="135">
        <v>0</v>
      </c>
      <c r="F43" s="135" t="s">
        <v>558</v>
      </c>
      <c r="G43" s="25"/>
      <c r="H43" s="25"/>
      <c r="I43" s="25"/>
    </row>
    <row r="44" spans="1:9" s="26" customFormat="1" ht="38.25">
      <c r="A44" s="137">
        <v>1200</v>
      </c>
      <c r="B44" s="130" t="s">
        <v>750</v>
      </c>
      <c r="C44" s="131">
        <v>7300</v>
      </c>
      <c r="D44" s="128">
        <f>SUM(D45,D47,D49,D51,D53,D61)</f>
        <v>14527.2</v>
      </c>
      <c r="E44" s="128">
        <f>SUM(E45,E47,E49,E51,E53,E61)</f>
        <v>14527.2</v>
      </c>
      <c r="F44" s="128">
        <f>SUM(F45,F47,F49,F51,F53,F61)</f>
        <v>0</v>
      </c>
      <c r="G44" s="25"/>
      <c r="H44" s="25"/>
      <c r="I44" s="25"/>
    </row>
    <row r="45" spans="1:9" s="29" customFormat="1" ht="51">
      <c r="A45" s="137">
        <v>1210</v>
      </c>
      <c r="B45" s="130" t="s">
        <v>751</v>
      </c>
      <c r="C45" s="131">
        <v>7311</v>
      </c>
      <c r="D45" s="132">
        <f>SUM(D46)</f>
        <v>0</v>
      </c>
      <c r="E45" s="132">
        <f>SUM(E46)</f>
        <v>0</v>
      </c>
      <c r="F45" s="132" t="s">
        <v>558</v>
      </c>
      <c r="G45" s="25"/>
      <c r="H45" s="25"/>
      <c r="I45" s="25"/>
    </row>
    <row r="46" spans="1:9" s="29" customFormat="1" ht="96" customHeight="1">
      <c r="A46" s="136">
        <v>1211</v>
      </c>
      <c r="B46" s="134" t="s">
        <v>967</v>
      </c>
      <c r="C46" s="362"/>
      <c r="D46" s="135">
        <f>SUM(E46:F46)</f>
        <v>0</v>
      </c>
      <c r="E46" s="135">
        <v>0</v>
      </c>
      <c r="F46" s="135" t="s">
        <v>558</v>
      </c>
      <c r="G46" s="25"/>
      <c r="H46" s="25"/>
      <c r="I46" s="25"/>
    </row>
    <row r="47" spans="1:12" ht="38.25">
      <c r="A47" s="137">
        <v>1220</v>
      </c>
      <c r="B47" s="130" t="s">
        <v>800</v>
      </c>
      <c r="C47" s="363">
        <v>7312</v>
      </c>
      <c r="D47" s="132">
        <f>SUM(D48)</f>
        <v>0</v>
      </c>
      <c r="E47" s="132" t="s">
        <v>558</v>
      </c>
      <c r="F47" s="132">
        <f>SUM(F48)</f>
        <v>0</v>
      </c>
      <c r="J47" s="27"/>
      <c r="K47" s="27"/>
      <c r="L47" s="27"/>
    </row>
    <row r="48" spans="1:9" s="29" customFormat="1" ht="76.5">
      <c r="A48" s="140">
        <v>1221</v>
      </c>
      <c r="B48" s="134" t="s">
        <v>968</v>
      </c>
      <c r="C48" s="362"/>
      <c r="D48" s="135">
        <f>SUM(E48:F48)</f>
        <v>0</v>
      </c>
      <c r="E48" s="135" t="s">
        <v>558</v>
      </c>
      <c r="F48" s="135">
        <v>0</v>
      </c>
      <c r="G48" s="32"/>
      <c r="H48" s="30"/>
      <c r="I48" s="30"/>
    </row>
    <row r="49" spans="1:12" ht="38.25">
      <c r="A49" s="137">
        <v>1230</v>
      </c>
      <c r="B49" s="130" t="s">
        <v>801</v>
      </c>
      <c r="C49" s="363">
        <v>7321</v>
      </c>
      <c r="D49" s="132">
        <f>SUM(D50)</f>
        <v>0</v>
      </c>
      <c r="E49" s="132">
        <f>SUM(E50)</f>
        <v>0</v>
      </c>
      <c r="F49" s="132" t="s">
        <v>558</v>
      </c>
      <c r="J49" s="27"/>
      <c r="K49" s="27"/>
      <c r="L49" s="27"/>
    </row>
    <row r="50" spans="1:9" s="29" customFormat="1" ht="79.5" customHeight="1">
      <c r="A50" s="136">
        <v>1231</v>
      </c>
      <c r="B50" s="134" t="s">
        <v>969</v>
      </c>
      <c r="C50" s="362"/>
      <c r="D50" s="135">
        <f>SUM(E50:F50)</f>
        <v>0</v>
      </c>
      <c r="E50" s="135">
        <v>0</v>
      </c>
      <c r="F50" s="135" t="s">
        <v>558</v>
      </c>
      <c r="G50" s="32"/>
      <c r="H50" s="30"/>
      <c r="I50" s="30"/>
    </row>
    <row r="51" spans="1:12" ht="38.25">
      <c r="A51" s="137">
        <v>1240</v>
      </c>
      <c r="B51" s="130" t="s">
        <v>802</v>
      </c>
      <c r="C51" s="363">
        <v>7322</v>
      </c>
      <c r="D51" s="132">
        <f>SUM(D52)</f>
        <v>0</v>
      </c>
      <c r="E51" s="132" t="s">
        <v>558</v>
      </c>
      <c r="F51" s="132">
        <f>SUM(F52)</f>
        <v>0</v>
      </c>
      <c r="J51" s="27"/>
      <c r="K51" s="27"/>
      <c r="L51" s="27"/>
    </row>
    <row r="52" spans="1:9" s="29" customFormat="1" ht="63.75">
      <c r="A52" s="136">
        <v>1241</v>
      </c>
      <c r="B52" s="134" t="s">
        <v>970</v>
      </c>
      <c r="C52" s="362"/>
      <c r="D52" s="135">
        <f>SUM(E52:F52)</f>
        <v>0</v>
      </c>
      <c r="E52" s="135" t="s">
        <v>558</v>
      </c>
      <c r="F52" s="135">
        <v>0</v>
      </c>
      <c r="G52" s="32"/>
      <c r="H52" s="30"/>
      <c r="I52" s="30"/>
    </row>
    <row r="53" spans="1:12" ht="51">
      <c r="A53" s="137">
        <v>1250</v>
      </c>
      <c r="B53" s="130" t="s">
        <v>752</v>
      </c>
      <c r="C53" s="131">
        <v>7331</v>
      </c>
      <c r="D53" s="128">
        <f>SUM(D54,D55,D58,D59)</f>
        <v>14527.2</v>
      </c>
      <c r="E53" s="128">
        <f>SUM(E54,E55,E58,E59)</f>
        <v>14527.2</v>
      </c>
      <c r="F53" s="132" t="s">
        <v>558</v>
      </c>
      <c r="J53" s="27"/>
      <c r="K53" s="27"/>
      <c r="L53" s="27"/>
    </row>
    <row r="54" spans="1:9" s="29" customFormat="1" ht="51" customHeight="1">
      <c r="A54" s="136">
        <v>1251</v>
      </c>
      <c r="B54" s="134" t="s">
        <v>971</v>
      </c>
      <c r="C54" s="125"/>
      <c r="D54" s="135">
        <f aca="true" t="shared" si="1" ref="D54:D60">SUM(E54:F54)</f>
        <v>14527.2</v>
      </c>
      <c r="E54" s="135">
        <v>14527.2</v>
      </c>
      <c r="F54" s="135" t="s">
        <v>558</v>
      </c>
      <c r="G54" s="32"/>
      <c r="H54" s="30"/>
      <c r="I54" s="30"/>
    </row>
    <row r="55" spans="1:12" ht="25.5">
      <c r="A55" s="136">
        <v>1254</v>
      </c>
      <c r="B55" s="134" t="s">
        <v>467</v>
      </c>
      <c r="C55" s="362"/>
      <c r="D55" s="135">
        <f>SUM(D56:D57)</f>
        <v>0</v>
      </c>
      <c r="E55" s="135">
        <f>SUM(E56:E57)</f>
        <v>0</v>
      </c>
      <c r="F55" s="135" t="s">
        <v>558</v>
      </c>
      <c r="J55" s="27"/>
      <c r="K55" s="27"/>
      <c r="L55" s="27"/>
    </row>
    <row r="56" spans="1:12" ht="63.75">
      <c r="A56" s="136">
        <v>1255</v>
      </c>
      <c r="B56" s="138" t="s">
        <v>972</v>
      </c>
      <c r="C56" s="125"/>
      <c r="D56" s="135">
        <f t="shared" si="1"/>
        <v>0</v>
      </c>
      <c r="E56" s="135"/>
      <c r="F56" s="135" t="s">
        <v>558</v>
      </c>
      <c r="J56" s="27"/>
      <c r="K56" s="27"/>
      <c r="L56" s="27"/>
    </row>
    <row r="57" spans="1:12" ht="12.75">
      <c r="A57" s="136">
        <v>1256</v>
      </c>
      <c r="B57" s="139" t="s">
        <v>18</v>
      </c>
      <c r="C57" s="125"/>
      <c r="D57" s="135">
        <f t="shared" si="1"/>
        <v>0</v>
      </c>
      <c r="E57" s="135">
        <v>0</v>
      </c>
      <c r="F57" s="135" t="s">
        <v>558</v>
      </c>
      <c r="J57" s="27"/>
      <c r="K57" s="27"/>
      <c r="L57" s="27"/>
    </row>
    <row r="58" spans="1:12" ht="25.5">
      <c r="A58" s="136">
        <v>1257</v>
      </c>
      <c r="B58" s="134" t="s">
        <v>468</v>
      </c>
      <c r="C58" s="362"/>
      <c r="D58" s="135">
        <f t="shared" si="1"/>
        <v>0</v>
      </c>
      <c r="E58" s="135">
        <v>0</v>
      </c>
      <c r="F58" s="135" t="s">
        <v>558</v>
      </c>
      <c r="J58" s="27"/>
      <c r="K58" s="27"/>
      <c r="L58" s="27"/>
    </row>
    <row r="59" spans="1:12" ht="38.25">
      <c r="A59" s="136">
        <v>1258</v>
      </c>
      <c r="B59" s="134" t="s">
        <v>646</v>
      </c>
      <c r="C59" s="362"/>
      <c r="D59" s="135">
        <f t="shared" si="1"/>
        <v>0</v>
      </c>
      <c r="E59" s="135">
        <v>0</v>
      </c>
      <c r="F59" s="135" t="s">
        <v>558</v>
      </c>
      <c r="J59" s="27"/>
      <c r="K59" s="27"/>
      <c r="L59" s="27"/>
    </row>
    <row r="60" spans="1:12" ht="51">
      <c r="A60" s="136">
        <v>1259</v>
      </c>
      <c r="B60" s="138" t="s">
        <v>975</v>
      </c>
      <c r="C60" s="362"/>
      <c r="D60" s="135">
        <f t="shared" si="1"/>
        <v>0</v>
      </c>
      <c r="E60" s="135">
        <v>0</v>
      </c>
      <c r="F60" s="135" t="s">
        <v>558</v>
      </c>
      <c r="J60" s="27"/>
      <c r="K60" s="27"/>
      <c r="L60" s="27"/>
    </row>
    <row r="61" spans="1:12" ht="51">
      <c r="A61" s="137">
        <v>1260</v>
      </c>
      <c r="B61" s="130" t="s">
        <v>973</v>
      </c>
      <c r="C61" s="131">
        <v>7332</v>
      </c>
      <c r="D61" s="128">
        <f>SUM(D62:D63)</f>
        <v>0</v>
      </c>
      <c r="E61" s="132" t="s">
        <v>558</v>
      </c>
      <c r="F61" s="128">
        <f>SUM(F62:F63)</f>
        <v>0</v>
      </c>
      <c r="J61" s="27"/>
      <c r="K61" s="27"/>
      <c r="L61" s="27"/>
    </row>
    <row r="62" spans="1:9" s="29" customFormat="1" ht="51">
      <c r="A62" s="136">
        <v>1261</v>
      </c>
      <c r="B62" s="134" t="s">
        <v>974</v>
      </c>
      <c r="C62" s="362"/>
      <c r="D62" s="135">
        <f>SUM(E62:F62)</f>
        <v>0</v>
      </c>
      <c r="E62" s="135" t="s">
        <v>558</v>
      </c>
      <c r="F62" s="135">
        <v>0</v>
      </c>
      <c r="G62" s="32"/>
      <c r="H62" s="30"/>
      <c r="I62" s="30"/>
    </row>
    <row r="63" spans="1:12" ht="38.25">
      <c r="A63" s="136">
        <v>1262</v>
      </c>
      <c r="B63" s="134" t="s">
        <v>647</v>
      </c>
      <c r="C63" s="362"/>
      <c r="D63" s="135">
        <f>SUM(E63:F63)</f>
        <v>0</v>
      </c>
      <c r="E63" s="135" t="s">
        <v>558</v>
      </c>
      <c r="F63" s="135">
        <v>0</v>
      </c>
      <c r="J63" s="27"/>
      <c r="K63" s="27"/>
      <c r="L63" s="27"/>
    </row>
    <row r="64" spans="1:12" ht="51">
      <c r="A64" s="133" t="s">
        <v>823</v>
      </c>
      <c r="B64" s="138" t="s">
        <v>975</v>
      </c>
      <c r="C64" s="362"/>
      <c r="D64" s="135">
        <f>SUM(E64:F64)</f>
        <v>0</v>
      </c>
      <c r="E64" s="135" t="s">
        <v>558</v>
      </c>
      <c r="F64" s="135">
        <v>0</v>
      </c>
      <c r="J64" s="27"/>
      <c r="K64" s="27"/>
      <c r="L64" s="27"/>
    </row>
    <row r="65" spans="1:12" ht="51">
      <c r="A65" s="129" t="s">
        <v>554</v>
      </c>
      <c r="B65" s="130" t="s">
        <v>753</v>
      </c>
      <c r="C65" s="131">
        <v>7400</v>
      </c>
      <c r="D65" s="128">
        <f>SUM(D66,D68,D70,D75,D78,D82,D85,D88,D91)</f>
        <v>225</v>
      </c>
      <c r="E65" s="128">
        <f>SUM(E66,E68,E70,E75,E78,E82,E85,E88,E91)</f>
        <v>225</v>
      </c>
      <c r="F65" s="128">
        <f>SUM(F66,F68,F70,F75,F78,F82,F85,F88,F91)</f>
        <v>0</v>
      </c>
      <c r="J65" s="27"/>
      <c r="K65" s="27"/>
      <c r="L65" s="27"/>
    </row>
    <row r="66" spans="1:9" s="29" customFormat="1" ht="25.5">
      <c r="A66" s="129" t="s">
        <v>135</v>
      </c>
      <c r="B66" s="130" t="s">
        <v>754</v>
      </c>
      <c r="C66" s="131">
        <v>7411</v>
      </c>
      <c r="D66" s="128">
        <f>SUM(D67)</f>
        <v>0</v>
      </c>
      <c r="E66" s="132" t="s">
        <v>558</v>
      </c>
      <c r="F66" s="128">
        <f>SUM(F67)</f>
        <v>0</v>
      </c>
      <c r="G66" s="32"/>
      <c r="H66" s="30"/>
      <c r="I66" s="30"/>
    </row>
    <row r="67" spans="1:9" s="29" customFormat="1" ht="63.75">
      <c r="A67" s="133" t="s">
        <v>824</v>
      </c>
      <c r="B67" s="134" t="s">
        <v>976</v>
      </c>
      <c r="C67" s="362"/>
      <c r="D67" s="135">
        <f>SUM(E67:F67)</f>
        <v>0</v>
      </c>
      <c r="E67" s="135" t="s">
        <v>558</v>
      </c>
      <c r="F67" s="135">
        <v>0</v>
      </c>
      <c r="G67" s="32"/>
      <c r="H67" s="30"/>
      <c r="I67" s="30"/>
    </row>
    <row r="68" spans="1:12" ht="12.75">
      <c r="A68" s="129" t="s">
        <v>825</v>
      </c>
      <c r="B68" s="130" t="s">
        <v>803</v>
      </c>
      <c r="C68" s="131">
        <v>7412</v>
      </c>
      <c r="D68" s="128">
        <f>SUM(D69)</f>
        <v>0</v>
      </c>
      <c r="E68" s="128">
        <f>SUM(E69)</f>
        <v>0</v>
      </c>
      <c r="F68" s="132" t="s">
        <v>558</v>
      </c>
      <c r="J68" s="27"/>
      <c r="K68" s="27"/>
      <c r="L68" s="27"/>
    </row>
    <row r="69" spans="1:9" s="29" customFormat="1" ht="51">
      <c r="A69" s="133" t="s">
        <v>826</v>
      </c>
      <c r="B69" s="134" t="s">
        <v>977</v>
      </c>
      <c r="C69" s="362"/>
      <c r="D69" s="135">
        <f>SUM(E69:F69)</f>
        <v>0</v>
      </c>
      <c r="E69" s="135">
        <v>0</v>
      </c>
      <c r="F69" s="135" t="s">
        <v>558</v>
      </c>
      <c r="G69" s="32"/>
      <c r="H69" s="30"/>
      <c r="I69" s="30"/>
    </row>
    <row r="70" spans="1:12" ht="25.5">
      <c r="A70" s="129" t="s">
        <v>827</v>
      </c>
      <c r="B70" s="130" t="s">
        <v>755</v>
      </c>
      <c r="C70" s="131">
        <v>7415</v>
      </c>
      <c r="D70" s="128">
        <f>SUM(D71:D74)</f>
        <v>225</v>
      </c>
      <c r="E70" s="128">
        <f>SUM(E71:E74)</f>
        <v>225</v>
      </c>
      <c r="F70" s="132" t="s">
        <v>558</v>
      </c>
      <c r="J70" s="27"/>
      <c r="K70" s="27"/>
      <c r="L70" s="27"/>
    </row>
    <row r="71" spans="1:9" s="29" customFormat="1" ht="52.5" customHeight="1">
      <c r="A71" s="133" t="s">
        <v>828</v>
      </c>
      <c r="B71" s="134" t="s">
        <v>979</v>
      </c>
      <c r="C71" s="362"/>
      <c r="D71" s="135">
        <f>SUM(E71:F71)</f>
        <v>135.2</v>
      </c>
      <c r="E71" s="135">
        <v>135.2</v>
      </c>
      <c r="F71" s="135" t="s">
        <v>558</v>
      </c>
      <c r="G71" s="32"/>
      <c r="H71" s="30"/>
      <c r="I71" s="30"/>
    </row>
    <row r="72" spans="1:12" ht="38.25">
      <c r="A72" s="133" t="s">
        <v>829</v>
      </c>
      <c r="B72" s="134" t="s">
        <v>19</v>
      </c>
      <c r="C72" s="362"/>
      <c r="D72" s="135">
        <f>SUM(E72:F72)</f>
        <v>89.8</v>
      </c>
      <c r="E72" s="135">
        <v>89.8</v>
      </c>
      <c r="F72" s="135" t="s">
        <v>558</v>
      </c>
      <c r="J72" s="27"/>
      <c r="K72" s="27"/>
      <c r="L72" s="27"/>
    </row>
    <row r="73" spans="1:12" ht="57" customHeight="1">
      <c r="A73" s="133" t="s">
        <v>830</v>
      </c>
      <c r="B73" s="134" t="s">
        <v>804</v>
      </c>
      <c r="C73" s="362"/>
      <c r="D73" s="135">
        <f>SUM(E73:F73)</f>
        <v>0</v>
      </c>
      <c r="E73" s="135">
        <v>0</v>
      </c>
      <c r="F73" s="135" t="s">
        <v>558</v>
      </c>
      <c r="J73" s="27"/>
      <c r="K73" s="27"/>
      <c r="L73" s="27"/>
    </row>
    <row r="74" spans="1:12" ht="20.25" customHeight="1">
      <c r="A74" s="124" t="s">
        <v>649</v>
      </c>
      <c r="B74" s="134" t="s">
        <v>805</v>
      </c>
      <c r="C74" s="362"/>
      <c r="D74" s="135">
        <f>SUM(E74:F74)</f>
        <v>0</v>
      </c>
      <c r="E74" s="135">
        <v>0</v>
      </c>
      <c r="F74" s="135" t="s">
        <v>558</v>
      </c>
      <c r="J74" s="27"/>
      <c r="K74" s="27"/>
      <c r="L74" s="27"/>
    </row>
    <row r="75" spans="1:12" ht="57" customHeight="1">
      <c r="A75" s="129" t="s">
        <v>650</v>
      </c>
      <c r="B75" s="130" t="s">
        <v>756</v>
      </c>
      <c r="C75" s="131">
        <v>7421</v>
      </c>
      <c r="D75" s="128">
        <f>SUM(D76:D77)</f>
        <v>0</v>
      </c>
      <c r="E75" s="128">
        <f>SUM(E76:E77)</f>
        <v>0</v>
      </c>
      <c r="F75" s="132" t="s">
        <v>558</v>
      </c>
      <c r="J75" s="27"/>
      <c r="K75" s="27"/>
      <c r="L75" s="27"/>
    </row>
    <row r="76" spans="1:9" s="29" customFormat="1" ht="101.25" customHeight="1">
      <c r="A76" s="133" t="s">
        <v>651</v>
      </c>
      <c r="B76" s="134" t="s">
        <v>980</v>
      </c>
      <c r="C76" s="362"/>
      <c r="D76" s="135">
        <f>SUM(E76:F76)</f>
        <v>0</v>
      </c>
      <c r="E76" s="135">
        <v>0</v>
      </c>
      <c r="F76" s="135" t="s">
        <v>558</v>
      </c>
      <c r="G76" s="32"/>
      <c r="H76" s="30"/>
      <c r="I76" s="30"/>
    </row>
    <row r="77" spans="1:12" ht="51">
      <c r="A77" s="133" t="s">
        <v>469</v>
      </c>
      <c r="B77" s="134" t="s">
        <v>20</v>
      </c>
      <c r="C77" s="125"/>
      <c r="D77" s="135">
        <f>SUM(E77:F77)</f>
        <v>0</v>
      </c>
      <c r="E77" s="135">
        <v>0</v>
      </c>
      <c r="F77" s="135" t="s">
        <v>558</v>
      </c>
      <c r="J77" s="27"/>
      <c r="K77" s="27"/>
      <c r="L77" s="27"/>
    </row>
    <row r="78" spans="1:9" s="29" customFormat="1" ht="25.5">
      <c r="A78" s="129" t="s">
        <v>831</v>
      </c>
      <c r="B78" s="130" t="s">
        <v>757</v>
      </c>
      <c r="C78" s="131">
        <v>7422</v>
      </c>
      <c r="D78" s="128">
        <f>SUM(D79:D81)</f>
        <v>0</v>
      </c>
      <c r="E78" s="128">
        <f>SUM(E79:E81)</f>
        <v>0</v>
      </c>
      <c r="F78" s="132" t="s">
        <v>558</v>
      </c>
      <c r="G78" s="32"/>
      <c r="H78" s="30"/>
      <c r="I78" s="30"/>
    </row>
    <row r="79" spans="1:9" s="29" customFormat="1" ht="36" customHeight="1">
      <c r="A79" s="133" t="s">
        <v>832</v>
      </c>
      <c r="B79" s="134" t="s">
        <v>981</v>
      </c>
      <c r="C79" s="130"/>
      <c r="D79" s="135">
        <f>SUM(E79:F79)</f>
        <v>0</v>
      </c>
      <c r="E79" s="135">
        <v>0</v>
      </c>
      <c r="F79" s="135" t="s">
        <v>558</v>
      </c>
      <c r="G79" s="32"/>
      <c r="H79" s="30"/>
      <c r="I79" s="30"/>
    </row>
    <row r="80" spans="1:9" s="29" customFormat="1" ht="38.25">
      <c r="A80" s="133" t="s">
        <v>833</v>
      </c>
      <c r="B80" s="134" t="s">
        <v>806</v>
      </c>
      <c r="C80" s="125"/>
      <c r="D80" s="135">
        <f>SUM(E80:F80)</f>
        <v>0</v>
      </c>
      <c r="E80" s="135">
        <v>0</v>
      </c>
      <c r="F80" s="135" t="s">
        <v>558</v>
      </c>
      <c r="G80" s="32"/>
      <c r="H80" s="30"/>
      <c r="I80" s="30"/>
    </row>
    <row r="81" spans="1:12" ht="63.75">
      <c r="A81" s="133" t="s">
        <v>834</v>
      </c>
      <c r="B81" s="134" t="s">
        <v>21</v>
      </c>
      <c r="C81" s="125"/>
      <c r="D81" s="135">
        <f>SUM(E81:F81)</f>
        <v>0</v>
      </c>
      <c r="E81" s="135">
        <v>0</v>
      </c>
      <c r="F81" s="135" t="s">
        <v>558</v>
      </c>
      <c r="J81" s="27"/>
      <c r="K81" s="27"/>
      <c r="L81" s="27"/>
    </row>
    <row r="82" spans="1:12" ht="25.5">
      <c r="A82" s="129" t="s">
        <v>835</v>
      </c>
      <c r="B82" s="130" t="s">
        <v>758</v>
      </c>
      <c r="C82" s="131">
        <v>7431</v>
      </c>
      <c r="D82" s="128">
        <f>SUM(D83:D84)</f>
        <v>0</v>
      </c>
      <c r="E82" s="128">
        <f>SUM(E83:E84)</f>
        <v>0</v>
      </c>
      <c r="F82" s="132" t="s">
        <v>558</v>
      </c>
      <c r="J82" s="27"/>
      <c r="K82" s="27"/>
      <c r="L82" s="27"/>
    </row>
    <row r="83" spans="1:9" s="29" customFormat="1" ht="63.75">
      <c r="A83" s="133" t="s">
        <v>836</v>
      </c>
      <c r="B83" s="134" t="s">
        <v>881</v>
      </c>
      <c r="C83" s="362"/>
      <c r="D83" s="135">
        <f>SUM(E83:F83)</f>
        <v>0</v>
      </c>
      <c r="E83" s="135">
        <v>0</v>
      </c>
      <c r="F83" s="135" t="s">
        <v>558</v>
      </c>
      <c r="G83" s="32"/>
      <c r="H83" s="30"/>
      <c r="I83" s="30"/>
    </row>
    <row r="84" spans="1:12" ht="58.5" customHeight="1">
      <c r="A84" s="133" t="s">
        <v>837</v>
      </c>
      <c r="B84" s="134" t="s">
        <v>470</v>
      </c>
      <c r="C84" s="362"/>
      <c r="D84" s="135">
        <f>SUM(E84:F84)</f>
        <v>0</v>
      </c>
      <c r="E84" s="135">
        <v>0</v>
      </c>
      <c r="F84" s="135" t="s">
        <v>558</v>
      </c>
      <c r="J84" s="27"/>
      <c r="K84" s="27"/>
      <c r="L84" s="27"/>
    </row>
    <row r="85" spans="1:9" s="29" customFormat="1" ht="25.5">
      <c r="A85" s="129" t="s">
        <v>838</v>
      </c>
      <c r="B85" s="130" t="s">
        <v>759</v>
      </c>
      <c r="C85" s="131">
        <v>7441</v>
      </c>
      <c r="D85" s="128">
        <f>SUM(D86:D87)</f>
        <v>0</v>
      </c>
      <c r="E85" s="128">
        <f>SUM(E86:E87)</f>
        <v>0</v>
      </c>
      <c r="F85" s="132" t="s">
        <v>558</v>
      </c>
      <c r="G85" s="32"/>
      <c r="H85" s="30"/>
      <c r="I85" s="30"/>
    </row>
    <row r="86" spans="1:9" s="29" customFormat="1" ht="130.5" customHeight="1">
      <c r="A86" s="124" t="s">
        <v>839</v>
      </c>
      <c r="B86" s="134" t="s">
        <v>982</v>
      </c>
      <c r="C86" s="362"/>
      <c r="D86" s="135">
        <f>SUM(E86:F86)</f>
        <v>0</v>
      </c>
      <c r="E86" s="135">
        <v>0</v>
      </c>
      <c r="F86" s="135" t="s">
        <v>558</v>
      </c>
      <c r="G86" s="32"/>
      <c r="H86" s="30"/>
      <c r="I86" s="30"/>
    </row>
    <row r="87" spans="1:9" s="29" customFormat="1" ht="117" customHeight="1">
      <c r="A87" s="133" t="s">
        <v>839</v>
      </c>
      <c r="B87" s="134" t="s">
        <v>147</v>
      </c>
      <c r="C87" s="362"/>
      <c r="D87" s="135">
        <f>SUM(E87:F87)</f>
        <v>0</v>
      </c>
      <c r="E87" s="135">
        <v>0</v>
      </c>
      <c r="F87" s="135" t="s">
        <v>558</v>
      </c>
      <c r="G87" s="32"/>
      <c r="H87" s="30"/>
      <c r="I87" s="30"/>
    </row>
    <row r="88" spans="1:9" s="29" customFormat="1" ht="25.5">
      <c r="A88" s="129" t="s">
        <v>840</v>
      </c>
      <c r="B88" s="130" t="s">
        <v>760</v>
      </c>
      <c r="C88" s="131">
        <v>7442</v>
      </c>
      <c r="D88" s="128">
        <f>SUM(D89:D90)</f>
        <v>0</v>
      </c>
      <c r="E88" s="132" t="s">
        <v>558</v>
      </c>
      <c r="F88" s="128">
        <f>SUM(F89:F90)</f>
        <v>0</v>
      </c>
      <c r="G88" s="32"/>
      <c r="H88" s="30"/>
      <c r="I88" s="30"/>
    </row>
    <row r="89" spans="1:9" s="29" customFormat="1" ht="144.75" customHeight="1">
      <c r="A89" s="133" t="s">
        <v>841</v>
      </c>
      <c r="B89" s="364" t="s">
        <v>0</v>
      </c>
      <c r="C89" s="362"/>
      <c r="D89" s="135">
        <f>SUM(E89:F89)</f>
        <v>0</v>
      </c>
      <c r="E89" s="135" t="s">
        <v>558</v>
      </c>
      <c r="F89" s="135">
        <v>0</v>
      </c>
      <c r="G89" s="32"/>
      <c r="H89" s="30"/>
      <c r="I89" s="30"/>
    </row>
    <row r="90" spans="1:12" ht="123" customHeight="1">
      <c r="A90" s="133" t="s">
        <v>842</v>
      </c>
      <c r="B90" s="134" t="s">
        <v>807</v>
      </c>
      <c r="C90" s="362"/>
      <c r="D90" s="135">
        <f>SUM(E90:F90)</f>
        <v>0</v>
      </c>
      <c r="E90" s="135" t="s">
        <v>558</v>
      </c>
      <c r="F90" s="135">
        <v>0</v>
      </c>
      <c r="J90" s="27"/>
      <c r="K90" s="27"/>
      <c r="L90" s="27"/>
    </row>
    <row r="91" spans="1:9" s="29" customFormat="1" ht="25.5">
      <c r="A91" s="365" t="s">
        <v>471</v>
      </c>
      <c r="B91" s="130" t="s">
        <v>761</v>
      </c>
      <c r="C91" s="131">
        <v>7452</v>
      </c>
      <c r="D91" s="128">
        <f>SUM(D92:D94)</f>
        <v>0</v>
      </c>
      <c r="E91" s="128">
        <f>SUM(E92:E94)</f>
        <v>0</v>
      </c>
      <c r="F91" s="128">
        <f>SUM(F92:F94)</f>
        <v>0</v>
      </c>
      <c r="G91" s="32"/>
      <c r="H91" s="30"/>
      <c r="I91" s="30"/>
    </row>
    <row r="92" spans="1:9" s="29" customFormat="1" ht="38.25">
      <c r="A92" s="133" t="s">
        <v>472</v>
      </c>
      <c r="B92" s="134" t="s">
        <v>1</v>
      </c>
      <c r="C92" s="362"/>
      <c r="D92" s="135">
        <f>SUM(E92:F92)</f>
        <v>0</v>
      </c>
      <c r="E92" s="135" t="s">
        <v>558</v>
      </c>
      <c r="F92" s="135">
        <v>0</v>
      </c>
      <c r="G92" s="32"/>
      <c r="H92" s="30"/>
      <c r="I92" s="30"/>
    </row>
    <row r="93" spans="1:12" ht="51.75" customHeight="1">
      <c r="A93" s="133" t="s">
        <v>473</v>
      </c>
      <c r="B93" s="134" t="s">
        <v>808</v>
      </c>
      <c r="C93" s="362"/>
      <c r="D93" s="135" t="s">
        <v>558</v>
      </c>
      <c r="E93" s="135" t="s">
        <v>558</v>
      </c>
      <c r="F93" s="135">
        <v>0</v>
      </c>
      <c r="J93" s="27"/>
      <c r="K93" s="27"/>
      <c r="L93" s="27"/>
    </row>
    <row r="94" spans="1:12" ht="38.25">
      <c r="A94" s="133" t="s">
        <v>474</v>
      </c>
      <c r="B94" s="134" t="s">
        <v>648</v>
      </c>
      <c r="C94" s="362"/>
      <c r="D94" s="135">
        <f>SUM(E94:F94)</f>
        <v>0</v>
      </c>
      <c r="E94" s="135">
        <v>0</v>
      </c>
      <c r="F94" s="135">
        <v>0</v>
      </c>
      <c r="J94" s="27"/>
      <c r="K94" s="27"/>
      <c r="L94" s="27"/>
    </row>
    <row r="95" spans="1:12" ht="12.75">
      <c r="A95" s="118"/>
      <c r="B95" s="118"/>
      <c r="C95" s="118"/>
      <c r="D95" s="118"/>
      <c r="E95" s="118"/>
      <c r="F95" s="118"/>
      <c r="J95" s="27"/>
      <c r="K95" s="27"/>
      <c r="L95" s="27"/>
    </row>
    <row r="96" spans="1:13" ht="20.25">
      <c r="A96" s="378"/>
      <c r="B96" s="378"/>
      <c r="C96" s="378"/>
      <c r="D96" s="378"/>
      <c r="E96" s="378"/>
      <c r="F96" s="378"/>
      <c r="J96" s="25"/>
      <c r="K96" s="25"/>
      <c r="L96" s="25"/>
      <c r="M96" s="25"/>
    </row>
    <row r="97" spans="1:12" s="37" customFormat="1" ht="111.75" customHeight="1">
      <c r="A97" s="375"/>
      <c r="B97" s="376"/>
      <c r="C97" s="376"/>
      <c r="D97" s="376"/>
      <c r="E97" s="376"/>
      <c r="F97" s="366"/>
      <c r="G97" s="32"/>
      <c r="H97" s="30"/>
      <c r="I97" s="30"/>
      <c r="J97" s="51"/>
      <c r="K97" s="51"/>
      <c r="L97" s="45"/>
    </row>
    <row r="98" spans="1:9" s="37" customFormat="1" ht="27" customHeight="1">
      <c r="A98" s="118"/>
      <c r="B98" s="118"/>
      <c r="C98" s="118"/>
      <c r="D98" s="118"/>
      <c r="E98" s="118"/>
      <c r="F98" s="118"/>
      <c r="G98" s="32"/>
      <c r="H98" s="30"/>
      <c r="I98" s="30"/>
    </row>
    <row r="99" spans="1:13" ht="12.75">
      <c r="A99" s="118"/>
      <c r="B99" s="118"/>
      <c r="C99" s="118"/>
      <c r="D99" s="118"/>
      <c r="E99" s="118"/>
      <c r="F99" s="118"/>
      <c r="J99" s="25"/>
      <c r="K99" s="25"/>
      <c r="L99" s="25"/>
      <c r="M99" s="25"/>
    </row>
    <row r="100" spans="1:13" ht="12.75">
      <c r="A100" s="118"/>
      <c r="B100" s="118"/>
      <c r="C100" s="118"/>
      <c r="D100" s="118"/>
      <c r="E100" s="118"/>
      <c r="F100" s="118"/>
      <c r="J100" s="25"/>
      <c r="K100" s="25"/>
      <c r="L100" s="25"/>
      <c r="M100" s="25"/>
    </row>
    <row r="101" spans="1:13" ht="12.75">
      <c r="A101" s="118"/>
      <c r="B101" s="118"/>
      <c r="C101" s="118"/>
      <c r="D101" s="118"/>
      <c r="E101" s="118"/>
      <c r="F101" s="118"/>
      <c r="J101" s="25"/>
      <c r="K101" s="25"/>
      <c r="L101" s="25"/>
      <c r="M101" s="25"/>
    </row>
    <row r="102" spans="1:13" ht="12.75">
      <c r="A102" s="118"/>
      <c r="B102" s="118"/>
      <c r="C102" s="118"/>
      <c r="D102" s="118"/>
      <c r="E102" s="118"/>
      <c r="F102" s="118"/>
      <c r="J102" s="25"/>
      <c r="K102" s="25"/>
      <c r="L102" s="25"/>
      <c r="M102" s="25"/>
    </row>
    <row r="103" spans="1:13" ht="12.75">
      <c r="A103" s="118"/>
      <c r="B103" s="118"/>
      <c r="C103" s="118"/>
      <c r="D103" s="118"/>
      <c r="E103" s="118"/>
      <c r="F103" s="118"/>
      <c r="J103" s="25"/>
      <c r="K103" s="25"/>
      <c r="L103" s="25"/>
      <c r="M103" s="25"/>
    </row>
    <row r="104" spans="1:13" ht="12.75">
      <c r="A104" s="118"/>
      <c r="B104" s="118"/>
      <c r="C104" s="118"/>
      <c r="D104" s="118"/>
      <c r="E104" s="118"/>
      <c r="F104" s="118"/>
      <c r="J104" s="25"/>
      <c r="K104" s="25"/>
      <c r="L104" s="25"/>
      <c r="M104" s="25"/>
    </row>
    <row r="105" spans="1:13" ht="12.75">
      <c r="A105" s="118"/>
      <c r="B105" s="118"/>
      <c r="C105" s="118"/>
      <c r="D105" s="118"/>
      <c r="E105" s="118"/>
      <c r="F105" s="118"/>
      <c r="J105" s="25"/>
      <c r="K105" s="25"/>
      <c r="L105" s="25"/>
      <c r="M105" s="25"/>
    </row>
    <row r="106" spans="1:13" ht="12.75">
      <c r="A106" s="118"/>
      <c r="B106" s="118"/>
      <c r="C106" s="118"/>
      <c r="D106" s="118"/>
      <c r="E106" s="118"/>
      <c r="F106" s="118"/>
      <c r="J106" s="25"/>
      <c r="K106" s="25"/>
      <c r="L106" s="25"/>
      <c r="M106" s="25"/>
    </row>
    <row r="107" spans="1:13" ht="12.75">
      <c r="A107" s="118"/>
      <c r="B107" s="118"/>
      <c r="C107" s="118"/>
      <c r="D107" s="118"/>
      <c r="E107" s="118"/>
      <c r="F107" s="118"/>
      <c r="J107" s="25"/>
      <c r="K107" s="25"/>
      <c r="L107" s="25"/>
      <c r="M107" s="25"/>
    </row>
    <row r="108" spans="1:13" ht="12.75">
      <c r="A108" s="118"/>
      <c r="B108" s="118"/>
      <c r="C108" s="118"/>
      <c r="D108" s="118"/>
      <c r="E108" s="118"/>
      <c r="F108" s="118"/>
      <c r="J108" s="25"/>
      <c r="K108" s="25"/>
      <c r="L108" s="25"/>
      <c r="M108" s="25"/>
    </row>
    <row r="109" spans="1:13" ht="12.75">
      <c r="A109" s="118"/>
      <c r="B109" s="118"/>
      <c r="C109" s="118"/>
      <c r="D109" s="118"/>
      <c r="E109" s="118"/>
      <c r="F109" s="118"/>
      <c r="J109" s="25"/>
      <c r="K109" s="25"/>
      <c r="L109" s="25"/>
      <c r="M109" s="25"/>
    </row>
    <row r="110" spans="1:13" ht="12.75">
      <c r="A110" s="118"/>
      <c r="B110" s="118"/>
      <c r="C110" s="118"/>
      <c r="D110" s="118"/>
      <c r="E110" s="118"/>
      <c r="F110" s="118"/>
      <c r="J110" s="25"/>
      <c r="K110" s="25"/>
      <c r="L110" s="25"/>
      <c r="M110" s="25"/>
    </row>
    <row r="111" spans="1:13" ht="12.75">
      <c r="A111" s="118"/>
      <c r="B111" s="118"/>
      <c r="C111" s="118"/>
      <c r="D111" s="118"/>
      <c r="E111" s="118"/>
      <c r="F111" s="118"/>
      <c r="J111" s="25"/>
      <c r="K111" s="25"/>
      <c r="L111" s="25"/>
      <c r="M111" s="25"/>
    </row>
    <row r="112" spans="1:13" ht="12.75">
      <c r="A112" s="118"/>
      <c r="B112" s="118"/>
      <c r="C112" s="118"/>
      <c r="D112" s="118"/>
      <c r="E112" s="118"/>
      <c r="F112" s="118"/>
      <c r="J112" s="25"/>
      <c r="K112" s="25"/>
      <c r="L112" s="25"/>
      <c r="M112" s="25"/>
    </row>
    <row r="113" spans="1:13" ht="12.75">
      <c r="A113" s="118"/>
      <c r="B113" s="118"/>
      <c r="C113" s="118"/>
      <c r="D113" s="118"/>
      <c r="E113" s="118"/>
      <c r="F113" s="118"/>
      <c r="J113" s="25"/>
      <c r="K113" s="25"/>
      <c r="L113" s="25"/>
      <c r="M113" s="25"/>
    </row>
    <row r="114" spans="1:13" ht="12.75">
      <c r="A114" s="118"/>
      <c r="B114" s="118"/>
      <c r="C114" s="118"/>
      <c r="D114" s="118"/>
      <c r="E114" s="118"/>
      <c r="F114" s="118"/>
      <c r="J114" s="25"/>
      <c r="K114" s="25"/>
      <c r="L114" s="25"/>
      <c r="M114" s="25"/>
    </row>
    <row r="115" spans="1:13" ht="12.75">
      <c r="A115" s="118"/>
      <c r="B115" s="118"/>
      <c r="C115" s="118"/>
      <c r="D115" s="118"/>
      <c r="E115" s="118"/>
      <c r="F115" s="118"/>
      <c r="J115" s="25"/>
      <c r="K115" s="25"/>
      <c r="L115" s="25"/>
      <c r="M115" s="25"/>
    </row>
    <row r="116" spans="1:13" ht="12.75">
      <c r="A116" s="118"/>
      <c r="B116" s="118"/>
      <c r="C116" s="118"/>
      <c r="D116" s="118"/>
      <c r="E116" s="118"/>
      <c r="F116" s="118"/>
      <c r="J116" s="25"/>
      <c r="K116" s="25"/>
      <c r="L116" s="25"/>
      <c r="M116" s="25"/>
    </row>
    <row r="117" spans="1:13" ht="12.75">
      <c r="A117" s="118"/>
      <c r="B117" s="118"/>
      <c r="C117" s="118"/>
      <c r="D117" s="118"/>
      <c r="E117" s="118"/>
      <c r="F117" s="118"/>
      <c r="J117" s="25"/>
      <c r="K117" s="25"/>
      <c r="L117" s="25"/>
      <c r="M117" s="25"/>
    </row>
    <row r="118" spans="1:13" ht="12.75">
      <c r="A118" s="118"/>
      <c r="B118" s="118"/>
      <c r="C118" s="118"/>
      <c r="D118" s="118"/>
      <c r="E118" s="118"/>
      <c r="F118" s="118"/>
      <c r="J118" s="25"/>
      <c r="K118" s="25"/>
      <c r="L118" s="25"/>
      <c r="M118" s="25"/>
    </row>
    <row r="119" spans="1:13" ht="12.75">
      <c r="A119" s="118"/>
      <c r="B119" s="118"/>
      <c r="C119" s="118"/>
      <c r="D119" s="118"/>
      <c r="E119" s="118"/>
      <c r="F119" s="118"/>
      <c r="J119" s="25"/>
      <c r="K119" s="25"/>
      <c r="L119" s="25"/>
      <c r="M119" s="25"/>
    </row>
    <row r="120" spans="2:13" ht="12.75">
      <c r="B120" s="25"/>
      <c r="D120" s="25"/>
      <c r="E120" s="25"/>
      <c r="F120" s="25"/>
      <c r="J120" s="25"/>
      <c r="K120" s="25"/>
      <c r="L120" s="25"/>
      <c r="M120" s="25"/>
    </row>
    <row r="121" spans="2:13" ht="12.75">
      <c r="B121" s="25"/>
      <c r="D121" s="25"/>
      <c r="E121" s="25"/>
      <c r="F121" s="25"/>
      <c r="J121" s="25"/>
      <c r="K121" s="25"/>
      <c r="L121" s="25"/>
      <c r="M121" s="25"/>
    </row>
    <row r="122" spans="2:13" ht="12.75">
      <c r="B122" s="25"/>
      <c r="D122" s="25"/>
      <c r="E122" s="25"/>
      <c r="F122" s="25"/>
      <c r="J122" s="25"/>
      <c r="K122" s="25"/>
      <c r="L122" s="25"/>
      <c r="M122" s="25"/>
    </row>
    <row r="123" spans="2:13" ht="12.75">
      <c r="B123" s="25"/>
      <c r="D123" s="25"/>
      <c r="E123" s="25"/>
      <c r="F123" s="25"/>
      <c r="J123" s="25"/>
      <c r="K123" s="25"/>
      <c r="L123" s="25"/>
      <c r="M123" s="25"/>
    </row>
    <row r="124" spans="2:13" ht="12.75">
      <c r="B124" s="25"/>
      <c r="D124" s="25"/>
      <c r="E124" s="25"/>
      <c r="F124" s="25"/>
      <c r="J124" s="25"/>
      <c r="K124" s="25"/>
      <c r="L124" s="25"/>
      <c r="M124" s="25"/>
    </row>
    <row r="125" spans="2:13" ht="12.75">
      <c r="B125" s="25"/>
      <c r="D125" s="25"/>
      <c r="E125" s="25"/>
      <c r="F125" s="25"/>
      <c r="J125" s="25"/>
      <c r="K125" s="25"/>
      <c r="L125" s="25"/>
      <c r="M125" s="25"/>
    </row>
    <row r="126" spans="2:13" ht="12.75">
      <c r="B126" s="25"/>
      <c r="D126" s="25"/>
      <c r="E126" s="25"/>
      <c r="F126" s="25"/>
      <c r="J126" s="25"/>
      <c r="K126" s="25"/>
      <c r="L126" s="25"/>
      <c r="M126" s="25"/>
    </row>
    <row r="127" spans="2:13" ht="12.75">
      <c r="B127" s="25"/>
      <c r="D127" s="25"/>
      <c r="E127" s="25"/>
      <c r="F127" s="25"/>
      <c r="J127" s="25"/>
      <c r="K127" s="25"/>
      <c r="L127" s="25"/>
      <c r="M127" s="25"/>
    </row>
    <row r="128" spans="2:13" ht="12.75">
      <c r="B128" s="25"/>
      <c r="D128" s="25"/>
      <c r="E128" s="25"/>
      <c r="F128" s="25"/>
      <c r="J128" s="25"/>
      <c r="K128" s="25"/>
      <c r="L128" s="25"/>
      <c r="M128" s="25"/>
    </row>
    <row r="129" spans="2:13" ht="12.75">
      <c r="B129" s="25"/>
      <c r="D129" s="25"/>
      <c r="E129" s="25"/>
      <c r="F129" s="25"/>
      <c r="J129" s="25"/>
      <c r="K129" s="25"/>
      <c r="L129" s="25"/>
      <c r="M129" s="25"/>
    </row>
    <row r="130" spans="2:13" ht="12.75">
      <c r="B130" s="25"/>
      <c r="D130" s="25"/>
      <c r="E130" s="25"/>
      <c r="F130" s="25"/>
      <c r="J130" s="25"/>
      <c r="K130" s="25"/>
      <c r="L130" s="25"/>
      <c r="M130" s="25"/>
    </row>
    <row r="131" spans="2:13" ht="12.75">
      <c r="B131" s="25"/>
      <c r="D131" s="25"/>
      <c r="E131" s="25"/>
      <c r="F131" s="25"/>
      <c r="J131" s="25"/>
      <c r="K131" s="25"/>
      <c r="L131" s="25"/>
      <c r="M131" s="25"/>
    </row>
    <row r="132" spans="2:13" ht="12.75">
      <c r="B132" s="25"/>
      <c r="D132" s="25"/>
      <c r="E132" s="25"/>
      <c r="F132" s="25"/>
      <c r="J132" s="25"/>
      <c r="K132" s="25"/>
      <c r="L132" s="25"/>
      <c r="M132" s="25"/>
    </row>
    <row r="133" spans="2:13" ht="12.75">
      <c r="B133" s="25"/>
      <c r="D133" s="25"/>
      <c r="E133" s="25"/>
      <c r="F133" s="25"/>
      <c r="J133" s="25"/>
      <c r="K133" s="25"/>
      <c r="L133" s="25"/>
      <c r="M133" s="25"/>
    </row>
    <row r="134" spans="10:13" ht="12.75">
      <c r="J134" s="25"/>
      <c r="K134" s="25"/>
      <c r="L134" s="25"/>
      <c r="M134" s="25"/>
    </row>
  </sheetData>
  <sheetProtection/>
  <protectedRanges>
    <protectedRange sqref="E46" name="Range7"/>
    <protectedRange sqref="F89:F90 E79:E81 E86:E87 F92:F94 E83:E84 E94" name="Range4"/>
    <protectedRange sqref="F52 E36:E37 F48 E40:E43 E30:E33 E50 E54" name="Range2"/>
    <protectedRange sqref="E21:E27 E14:E15 E17 E29:E33" name="Range1"/>
    <protectedRange sqref="F67 E56:E60 E71:E74 F62:F64 E69 E76:E77" name="Range3"/>
    <protectedRange sqref="A1:L6" name="Range5"/>
    <protectedRange sqref="E28" name="Range6"/>
  </protectedRanges>
  <mergeCells count="8">
    <mergeCell ref="A2:F2"/>
    <mergeCell ref="A3:F3"/>
    <mergeCell ref="A97:E97"/>
    <mergeCell ref="D8:D9"/>
    <mergeCell ref="A8:A9"/>
    <mergeCell ref="B8:B9"/>
    <mergeCell ref="C8:C9"/>
    <mergeCell ref="A96:F96"/>
  </mergeCells>
  <printOptions/>
  <pageMargins left="0.6" right="0.25" top="0.2" bottom="0.21" header="0.17" footer="0.1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C1">
      <selection activeCell="F12" sqref="F12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5.7109375" style="7" customWidth="1"/>
    <col min="4" max="4" width="5.7109375" style="8" customWidth="1"/>
    <col min="5" max="5" width="52.00390625" style="13" customWidth="1"/>
    <col min="6" max="7" width="12.8515625" style="9" customWidth="1"/>
    <col min="8" max="8" width="13.7109375" style="9" customWidth="1"/>
    <col min="9" max="9" width="16.00390625" style="9" customWidth="1"/>
    <col min="10" max="11" width="14.421875" style="9" customWidth="1"/>
    <col min="12" max="12" width="13.7109375" style="9" customWidth="1"/>
    <col min="13" max="13" width="16.57421875" style="9" customWidth="1"/>
    <col min="14" max="14" width="15.140625" style="9" customWidth="1"/>
    <col min="15" max="16384" width="9.140625" style="9" customWidth="1"/>
  </cols>
  <sheetData>
    <row r="1" spans="1:14" s="1" customFormat="1" ht="18">
      <c r="A1" s="381" t="s">
        <v>656</v>
      </c>
      <c r="B1" s="381"/>
      <c r="C1" s="381"/>
      <c r="D1" s="381"/>
      <c r="E1" s="381"/>
      <c r="F1" s="381"/>
      <c r="G1" s="381"/>
      <c r="H1" s="381"/>
      <c r="I1" s="45"/>
      <c r="J1" s="45"/>
      <c r="K1" s="45"/>
      <c r="L1" s="45"/>
      <c r="M1" s="45"/>
      <c r="N1" s="45"/>
    </row>
    <row r="2" spans="1:14" s="1" customFormat="1" ht="15.75">
      <c r="A2" s="142"/>
      <c r="B2" s="142"/>
      <c r="C2" s="142"/>
      <c r="D2" s="142"/>
      <c r="E2" s="142"/>
      <c r="F2" s="142"/>
      <c r="G2" s="142"/>
      <c r="H2" s="142"/>
      <c r="I2" s="67"/>
      <c r="J2" s="67"/>
      <c r="K2" s="67"/>
      <c r="L2" s="67"/>
      <c r="M2" s="45"/>
      <c r="N2" s="45"/>
    </row>
    <row r="3" spans="1:14" s="1" customFormat="1" ht="18.75" customHeight="1">
      <c r="A3" s="382" t="s">
        <v>657</v>
      </c>
      <c r="B3" s="382"/>
      <c r="C3" s="382"/>
      <c r="D3" s="382"/>
      <c r="E3" s="382"/>
      <c r="F3" s="382"/>
      <c r="G3" s="382"/>
      <c r="H3" s="382"/>
      <c r="I3" s="69"/>
      <c r="J3" s="68"/>
      <c r="K3" s="68"/>
      <c r="L3" s="68"/>
      <c r="M3" s="45"/>
      <c r="N3" s="45"/>
    </row>
    <row r="4" spans="1:14" s="1" customFormat="1" ht="14.25" customHeight="1">
      <c r="A4" s="143"/>
      <c r="B4" s="143"/>
      <c r="C4" s="143"/>
      <c r="D4" s="143"/>
      <c r="E4" s="143"/>
      <c r="F4" s="143"/>
      <c r="G4" s="143"/>
      <c r="H4" s="143"/>
      <c r="I4" s="73"/>
      <c r="J4" s="53"/>
      <c r="K4" s="53"/>
      <c r="L4" s="53"/>
      <c r="M4" s="45"/>
      <c r="N4" s="45"/>
    </row>
    <row r="5" spans="1:14" s="1" customFormat="1" ht="14.25" customHeight="1">
      <c r="A5" s="384"/>
      <c r="B5" s="384"/>
      <c r="C5" s="384"/>
      <c r="D5" s="384"/>
      <c r="E5" s="384"/>
      <c r="F5" s="384"/>
      <c r="G5" s="384"/>
      <c r="H5" s="384"/>
      <c r="I5" s="66"/>
      <c r="J5" s="65"/>
      <c r="K5" s="65"/>
      <c r="L5" s="65"/>
      <c r="M5" s="45"/>
      <c r="N5" s="45"/>
    </row>
    <row r="6" spans="1:14" s="1" customFormat="1" ht="1.5" customHeight="1">
      <c r="A6" s="384"/>
      <c r="B6" s="384"/>
      <c r="C6" s="384"/>
      <c r="D6" s="384"/>
      <c r="E6" s="384"/>
      <c r="F6" s="384"/>
      <c r="G6" s="384"/>
      <c r="H6" s="384"/>
      <c r="I6" s="46"/>
      <c r="J6" s="46"/>
      <c r="K6" s="46"/>
      <c r="L6" s="46"/>
      <c r="M6" s="45"/>
      <c r="N6" s="45"/>
    </row>
    <row r="7" spans="1:13" ht="14.25" customHeight="1">
      <c r="A7" s="144"/>
      <c r="B7" s="145"/>
      <c r="C7" s="146"/>
      <c r="D7" s="146"/>
      <c r="E7" s="147"/>
      <c r="F7" s="144"/>
      <c r="G7" s="383" t="s">
        <v>611</v>
      </c>
      <c r="H7" s="383"/>
      <c r="L7" s="26"/>
      <c r="M7" s="28"/>
    </row>
    <row r="8" spans="1:8" ht="8.25" customHeight="1">
      <c r="A8" s="379" t="s">
        <v>105</v>
      </c>
      <c r="B8" s="385" t="s">
        <v>860</v>
      </c>
      <c r="C8" s="386" t="s">
        <v>555</v>
      </c>
      <c r="D8" s="386" t="s">
        <v>556</v>
      </c>
      <c r="E8" s="387" t="s">
        <v>106</v>
      </c>
      <c r="F8" s="380" t="s">
        <v>612</v>
      </c>
      <c r="G8" s="379" t="s">
        <v>767</v>
      </c>
      <c r="H8" s="379"/>
    </row>
    <row r="9" spans="1:11" s="10" customFormat="1" ht="8.25" customHeight="1">
      <c r="A9" s="379"/>
      <c r="B9" s="385"/>
      <c r="C9" s="386"/>
      <c r="D9" s="386"/>
      <c r="E9" s="387"/>
      <c r="F9" s="380"/>
      <c r="G9" s="379"/>
      <c r="H9" s="379"/>
      <c r="I9" s="52"/>
      <c r="J9" s="52"/>
      <c r="K9" s="52"/>
    </row>
    <row r="10" spans="1:11" s="11" customFormat="1" ht="29.25" customHeight="1">
      <c r="A10" s="379"/>
      <c r="B10" s="385"/>
      <c r="C10" s="386"/>
      <c r="D10" s="386"/>
      <c r="E10" s="387"/>
      <c r="F10" s="380"/>
      <c r="G10" s="149" t="s">
        <v>548</v>
      </c>
      <c r="H10" s="149" t="s">
        <v>549</v>
      </c>
      <c r="I10" s="47"/>
      <c r="J10" s="47"/>
      <c r="K10" s="47"/>
    </row>
    <row r="11" spans="1:11" s="19" customFormat="1" ht="15">
      <c r="A11" s="150">
        <v>1</v>
      </c>
      <c r="B11" s="150">
        <v>2</v>
      </c>
      <c r="C11" s="150">
        <v>3</v>
      </c>
      <c r="D11" s="150">
        <v>4</v>
      </c>
      <c r="E11" s="150">
        <v>5</v>
      </c>
      <c r="F11" s="151">
        <v>9</v>
      </c>
      <c r="G11" s="151">
        <v>10</v>
      </c>
      <c r="H11" s="151">
        <v>11</v>
      </c>
      <c r="I11" s="9"/>
      <c r="J11" s="9"/>
      <c r="K11" s="9"/>
    </row>
    <row r="12" spans="1:11" s="23" customFormat="1" ht="36.75">
      <c r="A12" s="152">
        <v>2000</v>
      </c>
      <c r="B12" s="153" t="s">
        <v>557</v>
      </c>
      <c r="C12" s="154" t="s">
        <v>558</v>
      </c>
      <c r="D12" s="155" t="s">
        <v>558</v>
      </c>
      <c r="E12" s="156" t="s">
        <v>658</v>
      </c>
      <c r="F12" s="135">
        <f>SUM(F13,F49,F66,F92,F145,F165,F185,F214,F244,F275,F307)</f>
        <v>31292.82</v>
      </c>
      <c r="G12" s="135">
        <f>SUM(G13,G49,G66,G92,G145,G165,G185,G214,G244,G275,G307)</f>
        <v>18245.7</v>
      </c>
      <c r="H12" s="135">
        <v>13047.1</v>
      </c>
      <c r="I12" s="9"/>
      <c r="J12" s="9"/>
      <c r="K12" s="9"/>
    </row>
    <row r="13" spans="1:11" s="22" customFormat="1" ht="64.5" customHeight="1">
      <c r="A13" s="157">
        <v>2100</v>
      </c>
      <c r="B13" s="158" t="s">
        <v>144</v>
      </c>
      <c r="C13" s="158" t="s">
        <v>91</v>
      </c>
      <c r="D13" s="158" t="s">
        <v>91</v>
      </c>
      <c r="E13" s="159" t="s">
        <v>659</v>
      </c>
      <c r="F13" s="160">
        <f>SUM(F15,F20,F24,F29,F32,F35,F38,F41)</f>
        <v>14955.5</v>
      </c>
      <c r="G13" s="160">
        <f>SUM(G15,G20,G24,G29,G32,G35,G38,G41)</f>
        <v>14955.5</v>
      </c>
      <c r="H13" s="160">
        <v>0</v>
      </c>
      <c r="I13" s="9"/>
      <c r="J13" s="9"/>
      <c r="K13" s="9"/>
    </row>
    <row r="14" spans="1:8" ht="18" customHeight="1">
      <c r="A14" s="157"/>
      <c r="B14" s="158"/>
      <c r="C14" s="158"/>
      <c r="D14" s="158"/>
      <c r="E14" s="161" t="s">
        <v>26</v>
      </c>
      <c r="F14" s="160"/>
      <c r="G14" s="160"/>
      <c r="H14" s="160"/>
    </row>
    <row r="15" spans="1:11" s="12" customFormat="1" ht="51.75" customHeight="1">
      <c r="A15" s="157">
        <v>2110</v>
      </c>
      <c r="B15" s="158" t="s">
        <v>144</v>
      </c>
      <c r="C15" s="158" t="s">
        <v>92</v>
      </c>
      <c r="D15" s="158" t="s">
        <v>91</v>
      </c>
      <c r="E15" s="161" t="s">
        <v>861</v>
      </c>
      <c r="F15" s="160">
        <f>SUM(F17:F19)</f>
        <v>14704.5</v>
      </c>
      <c r="G15" s="160">
        <f>SUM(G17:G19)</f>
        <v>14704.5</v>
      </c>
      <c r="H15" s="160">
        <f>SUM(H17:H19)</f>
        <v>0</v>
      </c>
      <c r="I15" s="9"/>
      <c r="J15" s="9"/>
      <c r="K15" s="9"/>
    </row>
    <row r="16" spans="1:11" s="12" customFormat="1" ht="12" customHeight="1">
      <c r="A16" s="157"/>
      <c r="B16" s="158"/>
      <c r="C16" s="158"/>
      <c r="D16" s="158"/>
      <c r="E16" s="161" t="s">
        <v>27</v>
      </c>
      <c r="F16" s="160"/>
      <c r="G16" s="160"/>
      <c r="H16" s="160"/>
      <c r="I16" s="9"/>
      <c r="J16" s="9"/>
      <c r="K16" s="9"/>
    </row>
    <row r="17" spans="1:8" ht="19.5" customHeight="1">
      <c r="A17" s="157">
        <v>2111</v>
      </c>
      <c r="B17" s="158" t="s">
        <v>144</v>
      </c>
      <c r="C17" s="158" t="s">
        <v>92</v>
      </c>
      <c r="D17" s="158" t="s">
        <v>92</v>
      </c>
      <c r="E17" s="161" t="s">
        <v>862</v>
      </c>
      <c r="F17" s="160">
        <f>SUM(G17:H17)</f>
        <v>14704.5</v>
      </c>
      <c r="G17" s="160">
        <v>14704.5</v>
      </c>
      <c r="H17" s="160">
        <v>0</v>
      </c>
    </row>
    <row r="18" spans="1:8" ht="23.25" customHeight="1">
      <c r="A18" s="157">
        <v>2112</v>
      </c>
      <c r="B18" s="158" t="s">
        <v>144</v>
      </c>
      <c r="C18" s="158" t="s">
        <v>92</v>
      </c>
      <c r="D18" s="158" t="s">
        <v>93</v>
      </c>
      <c r="E18" s="161" t="s">
        <v>559</v>
      </c>
      <c r="F18" s="160">
        <f>SUM(G18:H18)</f>
        <v>0</v>
      </c>
      <c r="G18" s="160">
        <v>0</v>
      </c>
      <c r="H18" s="160">
        <v>0</v>
      </c>
    </row>
    <row r="19" spans="1:8" ht="18.75" customHeight="1">
      <c r="A19" s="157">
        <v>2113</v>
      </c>
      <c r="B19" s="158" t="s">
        <v>144</v>
      </c>
      <c r="C19" s="158" t="s">
        <v>92</v>
      </c>
      <c r="D19" s="158" t="s">
        <v>920</v>
      </c>
      <c r="E19" s="161" t="s">
        <v>560</v>
      </c>
      <c r="F19" s="160">
        <f>SUM(G19:H19)</f>
        <v>0</v>
      </c>
      <c r="G19" s="160">
        <v>0</v>
      </c>
      <c r="H19" s="160">
        <v>0</v>
      </c>
    </row>
    <row r="20" spans="1:8" ht="18.75" customHeight="1">
      <c r="A20" s="157">
        <v>2120</v>
      </c>
      <c r="B20" s="158" t="s">
        <v>144</v>
      </c>
      <c r="C20" s="158" t="s">
        <v>93</v>
      </c>
      <c r="D20" s="158" t="s">
        <v>91</v>
      </c>
      <c r="E20" s="161" t="s">
        <v>561</v>
      </c>
      <c r="F20" s="160">
        <f>SUM(F22:F23)</f>
        <v>0</v>
      </c>
      <c r="G20" s="160">
        <f>SUM(G22:G23)</f>
        <v>0</v>
      </c>
      <c r="H20" s="160">
        <f>SUM(H22:H23)</f>
        <v>0</v>
      </c>
    </row>
    <row r="21" spans="1:11" s="12" customFormat="1" ht="12" customHeight="1">
      <c r="A21" s="157"/>
      <c r="B21" s="158"/>
      <c r="C21" s="158"/>
      <c r="D21" s="158"/>
      <c r="E21" s="161" t="s">
        <v>27</v>
      </c>
      <c r="F21" s="160"/>
      <c r="G21" s="160"/>
      <c r="H21" s="160"/>
      <c r="I21" s="9"/>
      <c r="J21" s="9"/>
      <c r="K21" s="9"/>
    </row>
    <row r="22" spans="1:8" ht="16.5" customHeight="1">
      <c r="A22" s="157">
        <v>2121</v>
      </c>
      <c r="B22" s="158" t="s">
        <v>144</v>
      </c>
      <c r="C22" s="158" t="s">
        <v>93</v>
      </c>
      <c r="D22" s="158" t="s">
        <v>92</v>
      </c>
      <c r="E22" s="161" t="s">
        <v>863</v>
      </c>
      <c r="F22" s="160">
        <f>SUM(G22:H22)</f>
        <v>0</v>
      </c>
      <c r="G22" s="160">
        <v>0</v>
      </c>
      <c r="H22" s="160">
        <v>0</v>
      </c>
    </row>
    <row r="23" spans="1:8" ht="24.75" customHeight="1">
      <c r="A23" s="157">
        <v>2122</v>
      </c>
      <c r="B23" s="158" t="s">
        <v>144</v>
      </c>
      <c r="C23" s="158" t="s">
        <v>93</v>
      </c>
      <c r="D23" s="158" t="s">
        <v>93</v>
      </c>
      <c r="E23" s="161" t="s">
        <v>562</v>
      </c>
      <c r="F23" s="160">
        <f>SUM(G23:H23)</f>
        <v>0</v>
      </c>
      <c r="G23" s="160">
        <v>0</v>
      </c>
      <c r="H23" s="160">
        <v>0</v>
      </c>
    </row>
    <row r="24" spans="1:8" ht="18" customHeight="1">
      <c r="A24" s="157">
        <v>2130</v>
      </c>
      <c r="B24" s="158" t="s">
        <v>144</v>
      </c>
      <c r="C24" s="158" t="s">
        <v>920</v>
      </c>
      <c r="D24" s="158" t="s">
        <v>91</v>
      </c>
      <c r="E24" s="161" t="s">
        <v>563</v>
      </c>
      <c r="F24" s="160">
        <f>SUM(F26:F28)</f>
        <v>51</v>
      </c>
      <c r="G24" s="160">
        <v>51</v>
      </c>
      <c r="H24" s="160">
        <f>SUM(H26:H28)</f>
        <v>0</v>
      </c>
    </row>
    <row r="25" spans="1:11" s="12" customFormat="1" ht="10.5" customHeight="1">
      <c r="A25" s="157"/>
      <c r="B25" s="158"/>
      <c r="C25" s="158"/>
      <c r="D25" s="158"/>
      <c r="E25" s="161" t="s">
        <v>27</v>
      </c>
      <c r="F25" s="160"/>
      <c r="G25" s="160"/>
      <c r="H25" s="160"/>
      <c r="I25" s="9"/>
      <c r="J25" s="9"/>
      <c r="K25" s="9"/>
    </row>
    <row r="26" spans="1:8" ht="31.5" customHeight="1">
      <c r="A26" s="157">
        <v>2131</v>
      </c>
      <c r="B26" s="158" t="s">
        <v>144</v>
      </c>
      <c r="C26" s="158" t="s">
        <v>920</v>
      </c>
      <c r="D26" s="158" t="s">
        <v>92</v>
      </c>
      <c r="E26" s="161" t="s">
        <v>564</v>
      </c>
      <c r="F26" s="160">
        <f>SUM(G26:H26)</f>
        <v>0</v>
      </c>
      <c r="G26" s="160">
        <v>0</v>
      </c>
      <c r="H26" s="160">
        <v>0</v>
      </c>
    </row>
    <row r="27" spans="1:8" ht="14.25" customHeight="1">
      <c r="A27" s="157">
        <v>2132</v>
      </c>
      <c r="B27" s="158" t="s">
        <v>144</v>
      </c>
      <c r="C27" s="158">
        <v>3</v>
      </c>
      <c r="D27" s="158">
        <v>2</v>
      </c>
      <c r="E27" s="161" t="s">
        <v>565</v>
      </c>
      <c r="F27" s="160">
        <f>SUM(G27:H27)</f>
        <v>0</v>
      </c>
      <c r="G27" s="160">
        <v>0</v>
      </c>
      <c r="H27" s="160">
        <v>0</v>
      </c>
    </row>
    <row r="28" spans="1:8" ht="20.25" customHeight="1">
      <c r="A28" s="157">
        <v>2133</v>
      </c>
      <c r="B28" s="158" t="s">
        <v>144</v>
      </c>
      <c r="C28" s="158">
        <v>3</v>
      </c>
      <c r="D28" s="158">
        <v>3</v>
      </c>
      <c r="E28" s="161" t="s">
        <v>566</v>
      </c>
      <c r="F28" s="160">
        <f>SUM(G28:H28)</f>
        <v>51</v>
      </c>
      <c r="G28" s="160">
        <v>51</v>
      </c>
      <c r="H28" s="160">
        <v>0</v>
      </c>
    </row>
    <row r="29" spans="1:8" ht="12.75" customHeight="1">
      <c r="A29" s="157">
        <v>2140</v>
      </c>
      <c r="B29" s="158" t="s">
        <v>144</v>
      </c>
      <c r="C29" s="158">
        <v>4</v>
      </c>
      <c r="D29" s="158">
        <v>0</v>
      </c>
      <c r="E29" s="161" t="s">
        <v>567</v>
      </c>
      <c r="F29" s="160">
        <f>SUM(F31)</f>
        <v>0</v>
      </c>
      <c r="G29" s="160">
        <v>0</v>
      </c>
      <c r="H29" s="160">
        <f>SUM(H31)</f>
        <v>0</v>
      </c>
    </row>
    <row r="30" spans="1:11" s="12" customFormat="1" ht="10.5" customHeight="1">
      <c r="A30" s="157"/>
      <c r="B30" s="158"/>
      <c r="C30" s="158"/>
      <c r="D30" s="158"/>
      <c r="E30" s="161" t="s">
        <v>27</v>
      </c>
      <c r="F30" s="160"/>
      <c r="G30" s="160"/>
      <c r="H30" s="160"/>
      <c r="I30" s="9"/>
      <c r="J30" s="9"/>
      <c r="K30" s="9"/>
    </row>
    <row r="31" spans="1:8" ht="17.25" customHeight="1">
      <c r="A31" s="157">
        <v>2141</v>
      </c>
      <c r="B31" s="158" t="s">
        <v>144</v>
      </c>
      <c r="C31" s="158">
        <v>4</v>
      </c>
      <c r="D31" s="158">
        <v>1</v>
      </c>
      <c r="E31" s="161" t="s">
        <v>568</v>
      </c>
      <c r="F31" s="160">
        <f>SUM(G31:H31)</f>
        <v>0</v>
      </c>
      <c r="G31" s="160">
        <v>0</v>
      </c>
      <c r="H31" s="160">
        <v>0</v>
      </c>
    </row>
    <row r="32" spans="1:8" ht="24.75" customHeight="1">
      <c r="A32" s="157">
        <v>2150</v>
      </c>
      <c r="B32" s="158" t="s">
        <v>144</v>
      </c>
      <c r="C32" s="158">
        <v>5</v>
      </c>
      <c r="D32" s="158">
        <v>0</v>
      </c>
      <c r="E32" s="161" t="s">
        <v>569</v>
      </c>
      <c r="F32" s="160">
        <f>SUM(F34)</f>
        <v>0</v>
      </c>
      <c r="G32" s="160">
        <f>SUM(G34)</f>
        <v>0</v>
      </c>
      <c r="H32" s="160">
        <v>0</v>
      </c>
    </row>
    <row r="33" spans="1:11" s="12" customFormat="1" ht="10.5" customHeight="1">
      <c r="A33" s="157"/>
      <c r="B33" s="158"/>
      <c r="C33" s="158"/>
      <c r="D33" s="158"/>
      <c r="E33" s="161" t="s">
        <v>27</v>
      </c>
      <c r="F33" s="160"/>
      <c r="G33" s="160"/>
      <c r="H33" s="160"/>
      <c r="I33" s="9"/>
      <c r="J33" s="9"/>
      <c r="K33" s="9"/>
    </row>
    <row r="34" spans="1:8" ht="27.75" customHeight="1">
      <c r="A34" s="157">
        <v>2151</v>
      </c>
      <c r="B34" s="158" t="s">
        <v>144</v>
      </c>
      <c r="C34" s="158">
        <v>5</v>
      </c>
      <c r="D34" s="158">
        <v>1</v>
      </c>
      <c r="E34" s="161" t="s">
        <v>570</v>
      </c>
      <c r="F34" s="160">
        <f>SUM(G34:H34)</f>
        <v>0</v>
      </c>
      <c r="G34" s="160">
        <v>0</v>
      </c>
      <c r="H34" s="160">
        <v>0</v>
      </c>
    </row>
    <row r="35" spans="1:8" ht="26.25" customHeight="1">
      <c r="A35" s="157">
        <v>2160</v>
      </c>
      <c r="B35" s="158" t="s">
        <v>144</v>
      </c>
      <c r="C35" s="158">
        <v>6</v>
      </c>
      <c r="D35" s="158">
        <v>0</v>
      </c>
      <c r="E35" s="161" t="s">
        <v>571</v>
      </c>
      <c r="F35" s="160">
        <f>SUM(F37)</f>
        <v>200</v>
      </c>
      <c r="G35" s="160">
        <v>200</v>
      </c>
      <c r="H35" s="160">
        <f>SUM(H37)</f>
        <v>0</v>
      </c>
    </row>
    <row r="36" spans="1:11" s="12" customFormat="1" ht="10.5" customHeight="1">
      <c r="A36" s="157"/>
      <c r="B36" s="158"/>
      <c r="C36" s="158"/>
      <c r="D36" s="158"/>
      <c r="E36" s="161" t="s">
        <v>27</v>
      </c>
      <c r="F36" s="160"/>
      <c r="G36" s="160"/>
      <c r="H36" s="160"/>
      <c r="I36" s="9"/>
      <c r="J36" s="9"/>
      <c r="K36" s="9"/>
    </row>
    <row r="37" spans="1:8" ht="28.5" customHeight="1">
      <c r="A37" s="157">
        <v>2161</v>
      </c>
      <c r="B37" s="158" t="s">
        <v>144</v>
      </c>
      <c r="C37" s="158">
        <v>6</v>
      </c>
      <c r="D37" s="158">
        <v>1</v>
      </c>
      <c r="E37" s="161" t="s">
        <v>572</v>
      </c>
      <c r="F37" s="160">
        <f>SUM(G37:H37)</f>
        <v>200</v>
      </c>
      <c r="G37" s="160">
        <v>200</v>
      </c>
      <c r="H37" s="160">
        <v>0</v>
      </c>
    </row>
    <row r="38" spans="1:8" ht="15.75">
      <c r="A38" s="157">
        <v>2170</v>
      </c>
      <c r="B38" s="158" t="s">
        <v>144</v>
      </c>
      <c r="C38" s="158">
        <v>7</v>
      </c>
      <c r="D38" s="158">
        <v>0</v>
      </c>
      <c r="E38" s="161" t="s">
        <v>191</v>
      </c>
      <c r="F38" s="160">
        <f>SUM(F40)</f>
        <v>0</v>
      </c>
      <c r="G38" s="160">
        <f>SUM(G40)</f>
        <v>0</v>
      </c>
      <c r="H38" s="160">
        <f>SUM(H40)</f>
        <v>0</v>
      </c>
    </row>
    <row r="39" spans="1:11" s="12" customFormat="1" ht="10.5" customHeight="1">
      <c r="A39" s="157"/>
      <c r="B39" s="158"/>
      <c r="C39" s="158"/>
      <c r="D39" s="158"/>
      <c r="E39" s="161" t="s">
        <v>27</v>
      </c>
      <c r="F39" s="160"/>
      <c r="G39" s="160"/>
      <c r="H39" s="160"/>
      <c r="I39" s="9"/>
      <c r="J39" s="9"/>
      <c r="K39" s="9"/>
    </row>
    <row r="40" spans="1:8" ht="15.75">
      <c r="A40" s="157">
        <v>2171</v>
      </c>
      <c r="B40" s="158" t="s">
        <v>144</v>
      </c>
      <c r="C40" s="158">
        <v>7</v>
      </c>
      <c r="D40" s="158">
        <v>1</v>
      </c>
      <c r="E40" s="161" t="s">
        <v>191</v>
      </c>
      <c r="F40" s="160">
        <f>SUM(G40:H40)</f>
        <v>0</v>
      </c>
      <c r="G40" s="160">
        <v>0</v>
      </c>
      <c r="H40" s="160">
        <v>0</v>
      </c>
    </row>
    <row r="41" spans="1:8" ht="29.25" customHeight="1">
      <c r="A41" s="157">
        <v>2180</v>
      </c>
      <c r="B41" s="158" t="s">
        <v>144</v>
      </c>
      <c r="C41" s="158">
        <v>8</v>
      </c>
      <c r="D41" s="158">
        <v>0</v>
      </c>
      <c r="E41" s="161" t="s">
        <v>573</v>
      </c>
      <c r="F41" s="160">
        <f>SUM(F43)</f>
        <v>0</v>
      </c>
      <c r="G41" s="160">
        <f>SUM(G43)</f>
        <v>0</v>
      </c>
      <c r="H41" s="160">
        <f>SUM(H43)</f>
        <v>0</v>
      </c>
    </row>
    <row r="42" spans="1:11" s="12" customFormat="1" ht="18.75" customHeight="1">
      <c r="A42" s="157"/>
      <c r="B42" s="158"/>
      <c r="C42" s="158"/>
      <c r="D42" s="158"/>
      <c r="E42" s="161" t="s">
        <v>27</v>
      </c>
      <c r="F42" s="160"/>
      <c r="G42" s="160"/>
      <c r="H42" s="160"/>
      <c r="I42" s="9"/>
      <c r="J42" s="9"/>
      <c r="K42" s="9"/>
    </row>
    <row r="43" spans="1:8" ht="28.5" customHeight="1">
      <c r="A43" s="157">
        <v>2181</v>
      </c>
      <c r="B43" s="158" t="s">
        <v>144</v>
      </c>
      <c r="C43" s="158">
        <v>8</v>
      </c>
      <c r="D43" s="158">
        <v>1</v>
      </c>
      <c r="E43" s="161" t="s">
        <v>573</v>
      </c>
      <c r="F43" s="160">
        <f>SUM(F45:F46)</f>
        <v>0</v>
      </c>
      <c r="G43" s="160">
        <f>SUM(G45:G46)</f>
        <v>0</v>
      </c>
      <c r="H43" s="160">
        <f>SUM(H45:H46)</f>
        <v>0</v>
      </c>
    </row>
    <row r="44" spans="1:8" ht="15.75">
      <c r="A44" s="157"/>
      <c r="B44" s="158"/>
      <c r="C44" s="158"/>
      <c r="D44" s="158"/>
      <c r="E44" s="161" t="s">
        <v>27</v>
      </c>
      <c r="F44" s="160"/>
      <c r="G44" s="160"/>
      <c r="H44" s="160"/>
    </row>
    <row r="45" spans="1:8" ht="15.75">
      <c r="A45" s="157">
        <v>2182</v>
      </c>
      <c r="B45" s="158" t="s">
        <v>144</v>
      </c>
      <c r="C45" s="158">
        <v>8</v>
      </c>
      <c r="D45" s="158">
        <v>1</v>
      </c>
      <c r="E45" s="161" t="s">
        <v>36</v>
      </c>
      <c r="F45" s="160">
        <f>SUM(G45:H45)</f>
        <v>0</v>
      </c>
      <c r="G45" s="160"/>
      <c r="H45" s="160"/>
    </row>
    <row r="46" spans="1:8" ht="15.75">
      <c r="A46" s="157">
        <v>2183</v>
      </c>
      <c r="B46" s="158" t="s">
        <v>144</v>
      </c>
      <c r="C46" s="158">
        <v>8</v>
      </c>
      <c r="D46" s="158">
        <v>1</v>
      </c>
      <c r="E46" s="161" t="s">
        <v>37</v>
      </c>
      <c r="F46" s="160">
        <f>SUM(G46:H46)</f>
        <v>0</v>
      </c>
      <c r="G46" s="160">
        <v>0</v>
      </c>
      <c r="H46" s="160">
        <v>0</v>
      </c>
    </row>
    <row r="47" spans="1:8" ht="24">
      <c r="A47" s="157">
        <v>2184</v>
      </c>
      <c r="B47" s="158" t="s">
        <v>144</v>
      </c>
      <c r="C47" s="158">
        <v>8</v>
      </c>
      <c r="D47" s="158">
        <v>1</v>
      </c>
      <c r="E47" s="161" t="s">
        <v>42</v>
      </c>
      <c r="F47" s="160">
        <f>SUM(G47:H47)</f>
        <v>0</v>
      </c>
      <c r="G47" s="160">
        <v>0</v>
      </c>
      <c r="H47" s="160">
        <v>0</v>
      </c>
    </row>
    <row r="48" spans="1:8" ht="15.75">
      <c r="A48" s="157">
        <v>2185</v>
      </c>
      <c r="B48" s="158" t="s">
        <v>144</v>
      </c>
      <c r="C48" s="158">
        <v>8</v>
      </c>
      <c r="D48" s="158">
        <v>1</v>
      </c>
      <c r="E48" s="161"/>
      <c r="F48" s="160"/>
      <c r="G48" s="160"/>
      <c r="H48" s="160"/>
    </row>
    <row r="49" spans="1:11" s="22" customFormat="1" ht="40.5" customHeight="1">
      <c r="A49" s="157">
        <v>2200</v>
      </c>
      <c r="B49" s="158" t="s">
        <v>145</v>
      </c>
      <c r="C49" s="158">
        <v>0</v>
      </c>
      <c r="D49" s="158">
        <v>0</v>
      </c>
      <c r="E49" s="159" t="s">
        <v>660</v>
      </c>
      <c r="F49" s="160">
        <f>SUM(F51,F54,F57,F60,F63)</f>
        <v>0</v>
      </c>
      <c r="G49" s="160">
        <f>SUM(G51,G54,G57,G60,G63)</f>
        <v>0</v>
      </c>
      <c r="H49" s="160">
        <f>SUM(H51,H54,H57,H60,H63)</f>
        <v>0</v>
      </c>
      <c r="I49" s="9"/>
      <c r="J49" s="9"/>
      <c r="K49" s="9"/>
    </row>
    <row r="50" spans="1:8" ht="11.25" customHeight="1">
      <c r="A50" s="157"/>
      <c r="B50" s="158"/>
      <c r="C50" s="158"/>
      <c r="D50" s="158"/>
      <c r="E50" s="161" t="s">
        <v>26</v>
      </c>
      <c r="F50" s="160"/>
      <c r="G50" s="160"/>
      <c r="H50" s="160"/>
    </row>
    <row r="51" spans="1:8" ht="21" customHeight="1">
      <c r="A51" s="157">
        <v>2210</v>
      </c>
      <c r="B51" s="158" t="s">
        <v>145</v>
      </c>
      <c r="C51" s="158">
        <v>1</v>
      </c>
      <c r="D51" s="158">
        <v>0</v>
      </c>
      <c r="E51" s="161" t="s">
        <v>574</v>
      </c>
      <c r="F51" s="160">
        <f>SUM(F53)</f>
        <v>0</v>
      </c>
      <c r="G51" s="160">
        <f>SUM(G53)</f>
        <v>0</v>
      </c>
      <c r="H51" s="160">
        <f>SUM(H53)</f>
        <v>0</v>
      </c>
    </row>
    <row r="52" spans="1:11" s="12" customFormat="1" ht="10.5" customHeight="1">
      <c r="A52" s="157"/>
      <c r="B52" s="158"/>
      <c r="C52" s="158"/>
      <c r="D52" s="158"/>
      <c r="E52" s="161" t="s">
        <v>27</v>
      </c>
      <c r="F52" s="160"/>
      <c r="G52" s="160"/>
      <c r="H52" s="160"/>
      <c r="I52" s="9"/>
      <c r="J52" s="9"/>
      <c r="K52" s="9"/>
    </row>
    <row r="53" spans="1:8" ht="19.5" customHeight="1">
      <c r="A53" s="157">
        <v>2211</v>
      </c>
      <c r="B53" s="158" t="s">
        <v>145</v>
      </c>
      <c r="C53" s="158">
        <v>1</v>
      </c>
      <c r="D53" s="158">
        <v>1</v>
      </c>
      <c r="E53" s="161" t="s">
        <v>575</v>
      </c>
      <c r="F53" s="160">
        <f>SUM(G53:H53)</f>
        <v>0</v>
      </c>
      <c r="G53" s="160">
        <v>0</v>
      </c>
      <c r="H53" s="160">
        <v>0</v>
      </c>
    </row>
    <row r="54" spans="1:8" ht="17.25" customHeight="1">
      <c r="A54" s="157">
        <v>2220</v>
      </c>
      <c r="B54" s="158" t="s">
        <v>145</v>
      </c>
      <c r="C54" s="158">
        <v>2</v>
      </c>
      <c r="D54" s="158">
        <v>0</v>
      </c>
      <c r="E54" s="161" t="s">
        <v>576</v>
      </c>
      <c r="F54" s="160">
        <f>SUM(F56)</f>
        <v>0</v>
      </c>
      <c r="G54" s="160">
        <f>SUM(G56)</f>
        <v>0</v>
      </c>
      <c r="H54" s="160">
        <f>SUM(H56)</f>
        <v>0</v>
      </c>
    </row>
    <row r="55" spans="1:11" s="12" customFormat="1" ht="10.5" customHeight="1">
      <c r="A55" s="157"/>
      <c r="B55" s="158"/>
      <c r="C55" s="158"/>
      <c r="D55" s="158"/>
      <c r="E55" s="161" t="s">
        <v>27</v>
      </c>
      <c r="F55" s="160"/>
      <c r="G55" s="160"/>
      <c r="H55" s="160"/>
      <c r="I55" s="9"/>
      <c r="J55" s="9"/>
      <c r="K55" s="9"/>
    </row>
    <row r="56" spans="1:8" ht="15.75" customHeight="1">
      <c r="A56" s="157">
        <v>2221</v>
      </c>
      <c r="B56" s="158" t="s">
        <v>145</v>
      </c>
      <c r="C56" s="158">
        <v>2</v>
      </c>
      <c r="D56" s="158">
        <v>1</v>
      </c>
      <c r="E56" s="161" t="s">
        <v>577</v>
      </c>
      <c r="F56" s="160">
        <f>SUM(G56:H56)</f>
        <v>0</v>
      </c>
      <c r="G56" s="160">
        <v>0</v>
      </c>
      <c r="H56" s="160">
        <v>0</v>
      </c>
    </row>
    <row r="57" spans="1:8" ht="17.25" customHeight="1">
      <c r="A57" s="157">
        <v>2230</v>
      </c>
      <c r="B57" s="158" t="s">
        <v>145</v>
      </c>
      <c r="C57" s="158">
        <v>3</v>
      </c>
      <c r="D57" s="158">
        <v>0</v>
      </c>
      <c r="E57" s="161" t="s">
        <v>578</v>
      </c>
      <c r="F57" s="160">
        <f>SUM(F59)</f>
        <v>0</v>
      </c>
      <c r="G57" s="160">
        <f>SUM(G59)</f>
        <v>0</v>
      </c>
      <c r="H57" s="160">
        <f>SUM(H59)</f>
        <v>0</v>
      </c>
    </row>
    <row r="58" spans="1:11" s="12" customFormat="1" ht="14.25" customHeight="1">
      <c r="A58" s="157"/>
      <c r="B58" s="158"/>
      <c r="C58" s="158"/>
      <c r="D58" s="158"/>
      <c r="E58" s="161" t="s">
        <v>27</v>
      </c>
      <c r="F58" s="160"/>
      <c r="G58" s="160"/>
      <c r="H58" s="160"/>
      <c r="I58" s="9"/>
      <c r="J58" s="9"/>
      <c r="K58" s="9"/>
    </row>
    <row r="59" spans="1:8" ht="19.5" customHeight="1">
      <c r="A59" s="157">
        <v>2231</v>
      </c>
      <c r="B59" s="158" t="s">
        <v>145</v>
      </c>
      <c r="C59" s="158">
        <v>3</v>
      </c>
      <c r="D59" s="158">
        <v>1</v>
      </c>
      <c r="E59" s="161" t="s">
        <v>579</v>
      </c>
      <c r="F59" s="160">
        <f>SUM(G59:H59)</f>
        <v>0</v>
      </c>
      <c r="G59" s="160">
        <v>0</v>
      </c>
      <c r="H59" s="160">
        <v>0</v>
      </c>
    </row>
    <row r="60" spans="1:8" ht="31.5" customHeight="1">
      <c r="A60" s="157">
        <v>2240</v>
      </c>
      <c r="B60" s="158" t="s">
        <v>145</v>
      </c>
      <c r="C60" s="158">
        <v>4</v>
      </c>
      <c r="D60" s="158">
        <v>0</v>
      </c>
      <c r="E60" s="161" t="s">
        <v>580</v>
      </c>
      <c r="F60" s="160">
        <f>SUM(F62)</f>
        <v>0</v>
      </c>
      <c r="G60" s="160">
        <f>SUM(G62)</f>
        <v>0</v>
      </c>
      <c r="H60" s="160">
        <f>SUM(H62)</f>
        <v>0</v>
      </c>
    </row>
    <row r="61" spans="1:11" s="12" customFormat="1" ht="15.75" customHeight="1">
      <c r="A61" s="157"/>
      <c r="B61" s="158"/>
      <c r="C61" s="158"/>
      <c r="D61" s="158"/>
      <c r="E61" s="161" t="s">
        <v>27</v>
      </c>
      <c r="F61" s="160"/>
      <c r="G61" s="160"/>
      <c r="H61" s="160"/>
      <c r="I61" s="9"/>
      <c r="J61" s="9"/>
      <c r="K61" s="9"/>
    </row>
    <row r="62" spans="1:8" ht="30" customHeight="1">
      <c r="A62" s="157">
        <v>2241</v>
      </c>
      <c r="B62" s="158" t="s">
        <v>145</v>
      </c>
      <c r="C62" s="158">
        <v>4</v>
      </c>
      <c r="D62" s="158">
        <v>1</v>
      </c>
      <c r="E62" s="161" t="s">
        <v>580</v>
      </c>
      <c r="F62" s="160">
        <f>SUM(G62:H62)</f>
        <v>0</v>
      </c>
      <c r="G62" s="160">
        <v>0</v>
      </c>
      <c r="H62" s="160">
        <v>0</v>
      </c>
    </row>
    <row r="63" spans="1:8" ht="20.25" customHeight="1">
      <c r="A63" s="157">
        <v>2250</v>
      </c>
      <c r="B63" s="158" t="s">
        <v>145</v>
      </c>
      <c r="C63" s="158">
        <v>5</v>
      </c>
      <c r="D63" s="158">
        <v>0</v>
      </c>
      <c r="E63" s="161" t="s">
        <v>581</v>
      </c>
      <c r="F63" s="160">
        <f>SUM(F65)</f>
        <v>0</v>
      </c>
      <c r="G63" s="160">
        <f>SUM(G65)</f>
        <v>0</v>
      </c>
      <c r="H63" s="160">
        <f>SUM(H65)</f>
        <v>0</v>
      </c>
    </row>
    <row r="64" spans="1:11" s="12" customFormat="1" ht="13.5" customHeight="1">
      <c r="A64" s="157"/>
      <c r="B64" s="158"/>
      <c r="C64" s="158"/>
      <c r="D64" s="158"/>
      <c r="E64" s="161" t="s">
        <v>27</v>
      </c>
      <c r="F64" s="160"/>
      <c r="G64" s="160"/>
      <c r="H64" s="160"/>
      <c r="I64" s="9"/>
      <c r="J64" s="9"/>
      <c r="K64" s="9"/>
    </row>
    <row r="65" spans="1:8" ht="18.75" customHeight="1">
      <c r="A65" s="157">
        <v>2251</v>
      </c>
      <c r="B65" s="158" t="s">
        <v>145</v>
      </c>
      <c r="C65" s="158">
        <v>5</v>
      </c>
      <c r="D65" s="158">
        <v>1</v>
      </c>
      <c r="E65" s="161" t="s">
        <v>581</v>
      </c>
      <c r="F65" s="160">
        <f>SUM(G65:H65)</f>
        <v>0</v>
      </c>
      <c r="G65" s="160">
        <v>0</v>
      </c>
      <c r="H65" s="160">
        <v>0</v>
      </c>
    </row>
    <row r="66" spans="1:11" s="22" customFormat="1" ht="34.5" customHeight="1">
      <c r="A66" s="157">
        <v>2300</v>
      </c>
      <c r="B66" s="158" t="s">
        <v>146</v>
      </c>
      <c r="C66" s="158">
        <v>0</v>
      </c>
      <c r="D66" s="158">
        <v>0</v>
      </c>
      <c r="E66" s="161" t="s">
        <v>661</v>
      </c>
      <c r="F66" s="160">
        <f>SUM(F68,F73,F76,F80,F83,F86,F89)</f>
        <v>0</v>
      </c>
      <c r="G66" s="160">
        <f>SUM(G68,G73,G76,G80,G83,G86,G89)</f>
        <v>0</v>
      </c>
      <c r="H66" s="160">
        <f>SUM(H68,H73,H76,H80,H83,H86,H89)</f>
        <v>0</v>
      </c>
      <c r="I66" s="9"/>
      <c r="J66" s="9"/>
      <c r="K66" s="9"/>
    </row>
    <row r="67" spans="1:8" ht="11.25" customHeight="1">
      <c r="A67" s="157"/>
      <c r="B67" s="158"/>
      <c r="C67" s="158"/>
      <c r="D67" s="158"/>
      <c r="E67" s="161" t="s">
        <v>26</v>
      </c>
      <c r="F67" s="160"/>
      <c r="G67" s="160"/>
      <c r="H67" s="160"/>
    </row>
    <row r="68" spans="1:8" ht="19.5" customHeight="1">
      <c r="A68" s="157">
        <v>2310</v>
      </c>
      <c r="B68" s="158" t="s">
        <v>146</v>
      </c>
      <c r="C68" s="158">
        <v>1</v>
      </c>
      <c r="D68" s="158">
        <v>0</v>
      </c>
      <c r="E68" s="161" t="s">
        <v>906</v>
      </c>
      <c r="F68" s="160">
        <f>SUM(F70:F72)</f>
        <v>0</v>
      </c>
      <c r="G68" s="160">
        <f>SUM(G70:G72)</f>
        <v>0</v>
      </c>
      <c r="H68" s="160">
        <f>SUM(H70:H72)</f>
        <v>0</v>
      </c>
    </row>
    <row r="69" spans="1:11" s="12" customFormat="1" ht="12.75" customHeight="1">
      <c r="A69" s="157"/>
      <c r="B69" s="158"/>
      <c r="C69" s="158"/>
      <c r="D69" s="158"/>
      <c r="E69" s="161" t="s">
        <v>27</v>
      </c>
      <c r="F69" s="160"/>
      <c r="G69" s="160"/>
      <c r="H69" s="160"/>
      <c r="I69" s="9"/>
      <c r="J69" s="9"/>
      <c r="K69" s="9"/>
    </row>
    <row r="70" spans="1:8" ht="21.75" customHeight="1">
      <c r="A70" s="157">
        <v>2311</v>
      </c>
      <c r="B70" s="158" t="s">
        <v>146</v>
      </c>
      <c r="C70" s="158">
        <v>1</v>
      </c>
      <c r="D70" s="158">
        <v>1</v>
      </c>
      <c r="E70" s="161" t="s">
        <v>582</v>
      </c>
      <c r="F70" s="160">
        <f>SUM(G70:H70)</f>
        <v>0</v>
      </c>
      <c r="G70" s="160">
        <v>0</v>
      </c>
      <c r="H70" s="160">
        <v>0</v>
      </c>
    </row>
    <row r="71" spans="1:8" ht="15.75">
      <c r="A71" s="157">
        <v>2312</v>
      </c>
      <c r="B71" s="158" t="s">
        <v>146</v>
      </c>
      <c r="C71" s="158">
        <v>1</v>
      </c>
      <c r="D71" s="158">
        <v>2</v>
      </c>
      <c r="E71" s="161" t="s">
        <v>907</v>
      </c>
      <c r="F71" s="160">
        <f>SUM(G71:H71)</f>
        <v>0</v>
      </c>
      <c r="G71" s="160">
        <v>0</v>
      </c>
      <c r="H71" s="160">
        <v>0</v>
      </c>
    </row>
    <row r="72" spans="1:8" ht="15.75">
      <c r="A72" s="157">
        <v>2313</v>
      </c>
      <c r="B72" s="158" t="s">
        <v>146</v>
      </c>
      <c r="C72" s="158">
        <v>1</v>
      </c>
      <c r="D72" s="158">
        <v>3</v>
      </c>
      <c r="E72" s="161" t="s">
        <v>908</v>
      </c>
      <c r="F72" s="160">
        <f>SUM(G72:H72)</f>
        <v>0</v>
      </c>
      <c r="G72" s="160">
        <v>0</v>
      </c>
      <c r="H72" s="160">
        <v>0</v>
      </c>
    </row>
    <row r="73" spans="1:8" ht="19.5" customHeight="1">
      <c r="A73" s="157">
        <v>2320</v>
      </c>
      <c r="B73" s="158" t="s">
        <v>146</v>
      </c>
      <c r="C73" s="158">
        <v>2</v>
      </c>
      <c r="D73" s="158">
        <v>0</v>
      </c>
      <c r="E73" s="161" t="s">
        <v>909</v>
      </c>
      <c r="F73" s="160">
        <f>SUM(F75)</f>
        <v>0</v>
      </c>
      <c r="G73" s="160">
        <f>SUM(G75)</f>
        <v>0</v>
      </c>
      <c r="H73" s="160">
        <f>SUM(H75)</f>
        <v>0</v>
      </c>
    </row>
    <row r="74" spans="1:11" s="12" customFormat="1" ht="14.25" customHeight="1">
      <c r="A74" s="157"/>
      <c r="B74" s="158"/>
      <c r="C74" s="158"/>
      <c r="D74" s="158"/>
      <c r="E74" s="161" t="s">
        <v>27</v>
      </c>
      <c r="F74" s="160"/>
      <c r="G74" s="160"/>
      <c r="H74" s="160"/>
      <c r="I74" s="9"/>
      <c r="J74" s="9"/>
      <c r="K74" s="9"/>
    </row>
    <row r="75" spans="1:8" ht="15.75" customHeight="1">
      <c r="A75" s="157">
        <v>2321</v>
      </c>
      <c r="B75" s="158" t="s">
        <v>146</v>
      </c>
      <c r="C75" s="158">
        <v>2</v>
      </c>
      <c r="D75" s="158">
        <v>1</v>
      </c>
      <c r="E75" s="161" t="s">
        <v>910</v>
      </c>
      <c r="F75" s="160">
        <f>SUM(G75:H75)</f>
        <v>0</v>
      </c>
      <c r="G75" s="160">
        <v>0</v>
      </c>
      <c r="H75" s="160">
        <v>0</v>
      </c>
    </row>
    <row r="76" spans="1:8" ht="26.25" customHeight="1">
      <c r="A76" s="157">
        <v>2330</v>
      </c>
      <c r="B76" s="158" t="s">
        <v>146</v>
      </c>
      <c r="C76" s="158">
        <v>3</v>
      </c>
      <c r="D76" s="158">
        <v>0</v>
      </c>
      <c r="E76" s="161" t="s">
        <v>911</v>
      </c>
      <c r="F76" s="160">
        <f>SUM(F78:F79)</f>
        <v>0</v>
      </c>
      <c r="G76" s="160">
        <f>SUM(G78:G79)</f>
        <v>0</v>
      </c>
      <c r="H76" s="160">
        <f>SUM(H78:H79)</f>
        <v>0</v>
      </c>
    </row>
    <row r="77" spans="1:11" s="12" customFormat="1" ht="16.5" customHeight="1">
      <c r="A77" s="157"/>
      <c r="B77" s="158"/>
      <c r="C77" s="158"/>
      <c r="D77" s="158"/>
      <c r="E77" s="161" t="s">
        <v>27</v>
      </c>
      <c r="F77" s="160"/>
      <c r="G77" s="160"/>
      <c r="H77" s="160"/>
      <c r="I77" s="9"/>
      <c r="J77" s="9"/>
      <c r="K77" s="9"/>
    </row>
    <row r="78" spans="1:8" ht="20.25" customHeight="1">
      <c r="A78" s="157">
        <v>2331</v>
      </c>
      <c r="B78" s="158" t="s">
        <v>146</v>
      </c>
      <c r="C78" s="158">
        <v>3</v>
      </c>
      <c r="D78" s="158">
        <v>1</v>
      </c>
      <c r="E78" s="161" t="s">
        <v>583</v>
      </c>
      <c r="F78" s="160">
        <f>SUM(G78:H78)</f>
        <v>0</v>
      </c>
      <c r="G78" s="160">
        <v>0</v>
      </c>
      <c r="H78" s="160">
        <v>0</v>
      </c>
    </row>
    <row r="79" spans="1:8" ht="15.75">
      <c r="A79" s="157">
        <v>2332</v>
      </c>
      <c r="B79" s="158" t="s">
        <v>146</v>
      </c>
      <c r="C79" s="158">
        <v>3</v>
      </c>
      <c r="D79" s="158">
        <v>2</v>
      </c>
      <c r="E79" s="161" t="s">
        <v>912</v>
      </c>
      <c r="F79" s="160">
        <f>SUM(G79:H79)</f>
        <v>0</v>
      </c>
      <c r="G79" s="160">
        <v>0</v>
      </c>
      <c r="H79" s="160">
        <v>0</v>
      </c>
    </row>
    <row r="80" spans="1:8" ht="15.75">
      <c r="A80" s="157">
        <v>2340</v>
      </c>
      <c r="B80" s="158" t="s">
        <v>146</v>
      </c>
      <c r="C80" s="158">
        <v>4</v>
      </c>
      <c r="D80" s="158">
        <v>0</v>
      </c>
      <c r="E80" s="161" t="s">
        <v>913</v>
      </c>
      <c r="F80" s="160">
        <f>SUM(F82)</f>
        <v>0</v>
      </c>
      <c r="G80" s="160">
        <f>SUM(G82)</f>
        <v>0</v>
      </c>
      <c r="H80" s="160">
        <f>SUM(H82)</f>
        <v>0</v>
      </c>
    </row>
    <row r="81" spans="1:11" s="12" customFormat="1" ht="14.25" customHeight="1">
      <c r="A81" s="157"/>
      <c r="B81" s="158"/>
      <c r="C81" s="158"/>
      <c r="D81" s="158"/>
      <c r="E81" s="161" t="s">
        <v>27</v>
      </c>
      <c r="F81" s="160"/>
      <c r="G81" s="160"/>
      <c r="H81" s="160"/>
      <c r="I81" s="9"/>
      <c r="J81" s="9"/>
      <c r="K81" s="9"/>
    </row>
    <row r="82" spans="1:8" ht="15.75">
      <c r="A82" s="157">
        <v>2341</v>
      </c>
      <c r="B82" s="158" t="s">
        <v>146</v>
      </c>
      <c r="C82" s="158">
        <v>4</v>
      </c>
      <c r="D82" s="158">
        <v>1</v>
      </c>
      <c r="E82" s="161" t="s">
        <v>913</v>
      </c>
      <c r="F82" s="160">
        <f>SUM(G82:H82)</f>
        <v>0</v>
      </c>
      <c r="G82" s="160">
        <v>0</v>
      </c>
      <c r="H82" s="160">
        <v>0</v>
      </c>
    </row>
    <row r="83" spans="1:8" ht="14.25" customHeight="1">
      <c r="A83" s="157">
        <v>2350</v>
      </c>
      <c r="B83" s="158" t="s">
        <v>146</v>
      </c>
      <c r="C83" s="158">
        <v>5</v>
      </c>
      <c r="D83" s="158">
        <v>0</v>
      </c>
      <c r="E83" s="161" t="s">
        <v>584</v>
      </c>
      <c r="F83" s="160">
        <f>SUM(F85)</f>
        <v>0</v>
      </c>
      <c r="G83" s="160">
        <f>SUM(G85)</f>
        <v>0</v>
      </c>
      <c r="H83" s="160">
        <f>SUM(H85)</f>
        <v>0</v>
      </c>
    </row>
    <row r="84" spans="1:11" s="12" customFormat="1" ht="14.25" customHeight="1">
      <c r="A84" s="157"/>
      <c r="B84" s="158"/>
      <c r="C84" s="158"/>
      <c r="D84" s="158"/>
      <c r="E84" s="161" t="s">
        <v>27</v>
      </c>
      <c r="F84" s="160"/>
      <c r="G84" s="160"/>
      <c r="H84" s="160"/>
      <c r="I84" s="9"/>
      <c r="J84" s="9"/>
      <c r="K84" s="9"/>
    </row>
    <row r="85" spans="1:8" ht="18" customHeight="1">
      <c r="A85" s="157">
        <v>2351</v>
      </c>
      <c r="B85" s="158" t="s">
        <v>146</v>
      </c>
      <c r="C85" s="158">
        <v>5</v>
      </c>
      <c r="D85" s="158">
        <v>1</v>
      </c>
      <c r="E85" s="161" t="s">
        <v>585</v>
      </c>
      <c r="F85" s="160">
        <f>SUM(G85:H85)</f>
        <v>0</v>
      </c>
      <c r="G85" s="160">
        <v>0</v>
      </c>
      <c r="H85" s="160">
        <v>0</v>
      </c>
    </row>
    <row r="86" spans="1:8" ht="30" customHeight="1">
      <c r="A86" s="157">
        <v>2360</v>
      </c>
      <c r="B86" s="158" t="s">
        <v>146</v>
      </c>
      <c r="C86" s="158">
        <v>6</v>
      </c>
      <c r="D86" s="158">
        <v>0</v>
      </c>
      <c r="E86" s="161" t="s">
        <v>63</v>
      </c>
      <c r="F86" s="160">
        <f>SUM(F88)</f>
        <v>0</v>
      </c>
      <c r="G86" s="160">
        <f>SUM(G88)</f>
        <v>0</v>
      </c>
      <c r="H86" s="160">
        <f>SUM(H88)</f>
        <v>0</v>
      </c>
    </row>
    <row r="87" spans="1:11" s="12" customFormat="1" ht="13.5" customHeight="1">
      <c r="A87" s="157"/>
      <c r="B87" s="158"/>
      <c r="C87" s="158"/>
      <c r="D87" s="158"/>
      <c r="E87" s="161" t="s">
        <v>27</v>
      </c>
      <c r="F87" s="160"/>
      <c r="G87" s="160"/>
      <c r="H87" s="160"/>
      <c r="I87" s="9"/>
      <c r="J87" s="9"/>
      <c r="K87" s="9"/>
    </row>
    <row r="88" spans="1:8" ht="28.5" customHeight="1">
      <c r="A88" s="157">
        <v>2361</v>
      </c>
      <c r="B88" s="158" t="s">
        <v>146</v>
      </c>
      <c r="C88" s="158">
        <v>6</v>
      </c>
      <c r="D88" s="158">
        <v>1</v>
      </c>
      <c r="E88" s="161" t="s">
        <v>63</v>
      </c>
      <c r="F88" s="160">
        <f>SUM(G88:H88)</f>
        <v>0</v>
      </c>
      <c r="G88" s="160">
        <v>0</v>
      </c>
      <c r="H88" s="160">
        <v>0</v>
      </c>
    </row>
    <row r="89" spans="1:8" ht="22.5" customHeight="1">
      <c r="A89" s="157">
        <v>2370</v>
      </c>
      <c r="B89" s="158" t="s">
        <v>146</v>
      </c>
      <c r="C89" s="158">
        <v>7</v>
      </c>
      <c r="D89" s="158">
        <v>0</v>
      </c>
      <c r="E89" s="161" t="s">
        <v>64</v>
      </c>
      <c r="F89" s="160">
        <f>SUM(F91)</f>
        <v>0</v>
      </c>
      <c r="G89" s="160">
        <f>SUM(G91)</f>
        <v>0</v>
      </c>
      <c r="H89" s="160">
        <f>SUM(H91)</f>
        <v>0</v>
      </c>
    </row>
    <row r="90" spans="1:11" s="12" customFormat="1" ht="12.75" customHeight="1">
      <c r="A90" s="157"/>
      <c r="B90" s="158"/>
      <c r="C90" s="158"/>
      <c r="D90" s="158"/>
      <c r="E90" s="161" t="s">
        <v>27</v>
      </c>
      <c r="F90" s="160"/>
      <c r="G90" s="160"/>
      <c r="H90" s="160"/>
      <c r="I90" s="9"/>
      <c r="J90" s="9"/>
      <c r="K90" s="9"/>
    </row>
    <row r="91" spans="1:8" ht="27" customHeight="1">
      <c r="A91" s="157">
        <v>2371</v>
      </c>
      <c r="B91" s="158" t="s">
        <v>146</v>
      </c>
      <c r="C91" s="158">
        <v>7</v>
      </c>
      <c r="D91" s="158">
        <v>1</v>
      </c>
      <c r="E91" s="161" t="s">
        <v>65</v>
      </c>
      <c r="F91" s="160">
        <f>SUM(G91:H91)</f>
        <v>0</v>
      </c>
      <c r="G91" s="160">
        <v>0</v>
      </c>
      <c r="H91" s="160">
        <v>0</v>
      </c>
    </row>
    <row r="92" spans="1:11" s="22" customFormat="1" ht="45" customHeight="1">
      <c r="A92" s="157">
        <v>2400</v>
      </c>
      <c r="B92" s="158" t="s">
        <v>148</v>
      </c>
      <c r="C92" s="158">
        <v>0</v>
      </c>
      <c r="D92" s="158">
        <v>0</v>
      </c>
      <c r="E92" s="161" t="s">
        <v>662</v>
      </c>
      <c r="F92" s="160">
        <f>SUM(F94,F98,F104,F112,F117,F124,F127,F133,F142)</f>
        <v>5257.12</v>
      </c>
      <c r="G92" s="160">
        <f>SUM(G94,G98,G104,G112,G117,G124,G127,G133,G142)</f>
        <v>210</v>
      </c>
      <c r="H92" s="160">
        <v>0</v>
      </c>
      <c r="I92" s="9"/>
      <c r="J92" s="9"/>
      <c r="K92" s="9"/>
    </row>
    <row r="93" spans="1:8" ht="11.25" customHeight="1">
      <c r="A93" s="157"/>
      <c r="B93" s="158"/>
      <c r="C93" s="158"/>
      <c r="D93" s="158"/>
      <c r="E93" s="161" t="s">
        <v>26</v>
      </c>
      <c r="F93" s="160"/>
      <c r="G93" s="160"/>
      <c r="H93" s="160"/>
    </row>
    <row r="94" spans="1:8" ht="26.25" customHeight="1">
      <c r="A94" s="157">
        <v>2410</v>
      </c>
      <c r="B94" s="158" t="s">
        <v>148</v>
      </c>
      <c r="C94" s="158">
        <v>1</v>
      </c>
      <c r="D94" s="158">
        <v>0</v>
      </c>
      <c r="E94" s="161" t="s">
        <v>586</v>
      </c>
      <c r="F94" s="160">
        <f>SUM(F96:F97)</f>
        <v>0</v>
      </c>
      <c r="G94" s="160">
        <f>SUM(G96:G97)</f>
        <v>0</v>
      </c>
      <c r="H94" s="160">
        <f>SUM(H96:H97)</f>
        <v>0</v>
      </c>
    </row>
    <row r="95" spans="1:11" s="12" customFormat="1" ht="13.5" customHeight="1">
      <c r="A95" s="157"/>
      <c r="B95" s="158"/>
      <c r="C95" s="158"/>
      <c r="D95" s="158"/>
      <c r="E95" s="161" t="s">
        <v>27</v>
      </c>
      <c r="F95" s="160"/>
      <c r="G95" s="160"/>
      <c r="H95" s="160"/>
      <c r="I95" s="9"/>
      <c r="J95" s="9"/>
      <c r="K95" s="9"/>
    </row>
    <row r="96" spans="1:8" ht="29.25" customHeight="1">
      <c r="A96" s="157">
        <v>2411</v>
      </c>
      <c r="B96" s="158" t="s">
        <v>148</v>
      </c>
      <c r="C96" s="158">
        <v>1</v>
      </c>
      <c r="D96" s="158">
        <v>1</v>
      </c>
      <c r="E96" s="161" t="s">
        <v>587</v>
      </c>
      <c r="F96" s="160">
        <f>SUM(G96:H96)</f>
        <v>0</v>
      </c>
      <c r="G96" s="160">
        <v>0</v>
      </c>
      <c r="H96" s="160">
        <v>0</v>
      </c>
    </row>
    <row r="97" spans="1:8" ht="27" customHeight="1">
      <c r="A97" s="157">
        <v>2412</v>
      </c>
      <c r="B97" s="158" t="s">
        <v>148</v>
      </c>
      <c r="C97" s="158">
        <v>1</v>
      </c>
      <c r="D97" s="158">
        <v>2</v>
      </c>
      <c r="E97" s="161" t="s">
        <v>588</v>
      </c>
      <c r="F97" s="160">
        <f>SUM(G97:H97)</f>
        <v>0</v>
      </c>
      <c r="G97" s="160">
        <v>0</v>
      </c>
      <c r="H97" s="160">
        <v>0</v>
      </c>
    </row>
    <row r="98" spans="1:8" ht="24.75" customHeight="1">
      <c r="A98" s="157">
        <v>2420</v>
      </c>
      <c r="B98" s="158" t="s">
        <v>148</v>
      </c>
      <c r="C98" s="158">
        <v>2</v>
      </c>
      <c r="D98" s="158">
        <v>0</v>
      </c>
      <c r="E98" s="161" t="s">
        <v>589</v>
      </c>
      <c r="F98" s="160">
        <f>SUM(F100:F103)</f>
        <v>110</v>
      </c>
      <c r="G98" s="160">
        <v>110</v>
      </c>
      <c r="H98" s="160">
        <f>SUM(H100:H103)</f>
        <v>0</v>
      </c>
    </row>
    <row r="99" spans="1:11" s="12" customFormat="1" ht="13.5" customHeight="1">
      <c r="A99" s="157"/>
      <c r="B99" s="158"/>
      <c r="C99" s="158"/>
      <c r="D99" s="158"/>
      <c r="E99" s="161" t="s">
        <v>27</v>
      </c>
      <c r="F99" s="160"/>
      <c r="G99" s="160"/>
      <c r="H99" s="160"/>
      <c r="I99" s="9"/>
      <c r="J99" s="9"/>
      <c r="K99" s="9"/>
    </row>
    <row r="100" spans="1:8" ht="16.5" customHeight="1">
      <c r="A100" s="157">
        <v>2421</v>
      </c>
      <c r="B100" s="158" t="s">
        <v>148</v>
      </c>
      <c r="C100" s="158">
        <v>2</v>
      </c>
      <c r="D100" s="158">
        <v>1</v>
      </c>
      <c r="E100" s="161" t="s">
        <v>590</v>
      </c>
      <c r="F100" s="160">
        <f>SUM(G100:H100)</f>
        <v>110</v>
      </c>
      <c r="G100" s="160">
        <v>110</v>
      </c>
      <c r="H100" s="160">
        <v>0</v>
      </c>
    </row>
    <row r="101" spans="1:8" ht="17.25" customHeight="1">
      <c r="A101" s="157">
        <v>2422</v>
      </c>
      <c r="B101" s="158" t="s">
        <v>148</v>
      </c>
      <c r="C101" s="158">
        <v>2</v>
      </c>
      <c r="D101" s="158">
        <v>2</v>
      </c>
      <c r="E101" s="161" t="s">
        <v>591</v>
      </c>
      <c r="F101" s="160">
        <f>SUM(G101:H101)</f>
        <v>0</v>
      </c>
      <c r="G101" s="160">
        <v>0</v>
      </c>
      <c r="H101" s="160">
        <v>0</v>
      </c>
    </row>
    <row r="102" spans="1:8" ht="21" customHeight="1">
      <c r="A102" s="157">
        <v>2423</v>
      </c>
      <c r="B102" s="158" t="s">
        <v>148</v>
      </c>
      <c r="C102" s="158">
        <v>2</v>
      </c>
      <c r="D102" s="158">
        <v>3</v>
      </c>
      <c r="E102" s="161" t="s">
        <v>592</v>
      </c>
      <c r="F102" s="160">
        <f>SUM(G102:H102)</f>
        <v>0</v>
      </c>
      <c r="G102" s="160">
        <v>0</v>
      </c>
      <c r="H102" s="160">
        <v>0</v>
      </c>
    </row>
    <row r="103" spans="1:8" ht="15.75">
      <c r="A103" s="157">
        <v>2424</v>
      </c>
      <c r="B103" s="158" t="s">
        <v>148</v>
      </c>
      <c r="C103" s="158">
        <v>2</v>
      </c>
      <c r="D103" s="158">
        <v>4</v>
      </c>
      <c r="E103" s="161" t="s">
        <v>149</v>
      </c>
      <c r="F103" s="160">
        <f>SUM(G103:H103)</f>
        <v>0</v>
      </c>
      <c r="G103" s="160">
        <v>0</v>
      </c>
      <c r="H103" s="160">
        <v>0</v>
      </c>
    </row>
    <row r="104" spans="1:8" ht="14.25" customHeight="1">
      <c r="A104" s="157">
        <v>2430</v>
      </c>
      <c r="B104" s="158" t="s">
        <v>148</v>
      </c>
      <c r="C104" s="158">
        <v>3</v>
      </c>
      <c r="D104" s="158">
        <v>0</v>
      </c>
      <c r="E104" s="161" t="s">
        <v>593</v>
      </c>
      <c r="F104" s="160">
        <f>SUM(F106:F111)</f>
        <v>0</v>
      </c>
      <c r="G104" s="160">
        <f>SUM(G106:G111)</f>
        <v>0</v>
      </c>
      <c r="H104" s="160">
        <f>SUM(H106:H111)</f>
        <v>0</v>
      </c>
    </row>
    <row r="105" spans="1:11" s="12" customFormat="1" ht="13.5" customHeight="1">
      <c r="A105" s="157"/>
      <c r="B105" s="158"/>
      <c r="C105" s="158"/>
      <c r="D105" s="158"/>
      <c r="E105" s="161" t="s">
        <v>27</v>
      </c>
      <c r="F105" s="160"/>
      <c r="G105" s="160"/>
      <c r="H105" s="160"/>
      <c r="I105" s="9"/>
      <c r="J105" s="9"/>
      <c r="K105" s="9"/>
    </row>
    <row r="106" spans="1:8" ht="15.75" customHeight="1">
      <c r="A106" s="157">
        <v>2431</v>
      </c>
      <c r="B106" s="158" t="s">
        <v>148</v>
      </c>
      <c r="C106" s="158">
        <v>3</v>
      </c>
      <c r="D106" s="158">
        <v>1</v>
      </c>
      <c r="E106" s="161" t="s">
        <v>594</v>
      </c>
      <c r="F106" s="160">
        <f aca="true" t="shared" si="0" ref="F106:F111">SUM(G106:H106)</f>
        <v>0</v>
      </c>
      <c r="G106" s="160">
        <v>0</v>
      </c>
      <c r="H106" s="160">
        <v>0</v>
      </c>
    </row>
    <row r="107" spans="1:8" ht="15" customHeight="1">
      <c r="A107" s="157">
        <v>2432</v>
      </c>
      <c r="B107" s="158" t="s">
        <v>148</v>
      </c>
      <c r="C107" s="158">
        <v>3</v>
      </c>
      <c r="D107" s="158">
        <v>2</v>
      </c>
      <c r="E107" s="161" t="s">
        <v>595</v>
      </c>
      <c r="F107" s="160">
        <f t="shared" si="0"/>
        <v>0</v>
      </c>
      <c r="G107" s="160">
        <v>0</v>
      </c>
      <c r="H107" s="160">
        <v>0</v>
      </c>
    </row>
    <row r="108" spans="1:8" ht="15" customHeight="1">
      <c r="A108" s="157">
        <v>2433</v>
      </c>
      <c r="B108" s="158" t="s">
        <v>148</v>
      </c>
      <c r="C108" s="158">
        <v>3</v>
      </c>
      <c r="D108" s="158">
        <v>3</v>
      </c>
      <c r="E108" s="161" t="s">
        <v>596</v>
      </c>
      <c r="F108" s="160">
        <f t="shared" si="0"/>
        <v>0</v>
      </c>
      <c r="G108" s="160">
        <v>0</v>
      </c>
      <c r="H108" s="160">
        <v>0</v>
      </c>
    </row>
    <row r="109" spans="1:8" ht="21" customHeight="1">
      <c r="A109" s="157">
        <v>2434</v>
      </c>
      <c r="B109" s="158" t="s">
        <v>148</v>
      </c>
      <c r="C109" s="158">
        <v>3</v>
      </c>
      <c r="D109" s="158">
        <v>4</v>
      </c>
      <c r="E109" s="161" t="s">
        <v>597</v>
      </c>
      <c r="F109" s="160">
        <f t="shared" si="0"/>
        <v>0</v>
      </c>
      <c r="G109" s="160">
        <v>0</v>
      </c>
      <c r="H109" s="160">
        <v>0</v>
      </c>
    </row>
    <row r="110" spans="1:8" ht="15" customHeight="1">
      <c r="A110" s="157">
        <v>2435</v>
      </c>
      <c r="B110" s="158" t="s">
        <v>148</v>
      </c>
      <c r="C110" s="158">
        <v>3</v>
      </c>
      <c r="D110" s="158">
        <v>5</v>
      </c>
      <c r="E110" s="161" t="s">
        <v>598</v>
      </c>
      <c r="F110" s="160">
        <f t="shared" si="0"/>
        <v>0</v>
      </c>
      <c r="G110" s="160">
        <v>0</v>
      </c>
      <c r="H110" s="160">
        <v>0</v>
      </c>
    </row>
    <row r="111" spans="1:8" ht="14.25" customHeight="1">
      <c r="A111" s="157">
        <v>2436</v>
      </c>
      <c r="B111" s="158" t="s">
        <v>148</v>
      </c>
      <c r="C111" s="158">
        <v>3</v>
      </c>
      <c r="D111" s="158">
        <v>6</v>
      </c>
      <c r="E111" s="161" t="s">
        <v>599</v>
      </c>
      <c r="F111" s="160">
        <f t="shared" si="0"/>
        <v>0</v>
      </c>
      <c r="G111" s="160">
        <v>0</v>
      </c>
      <c r="H111" s="160">
        <v>0</v>
      </c>
    </row>
    <row r="112" spans="1:8" ht="27" customHeight="1">
      <c r="A112" s="157">
        <v>2440</v>
      </c>
      <c r="B112" s="158" t="s">
        <v>148</v>
      </c>
      <c r="C112" s="158">
        <v>4</v>
      </c>
      <c r="D112" s="158">
        <v>0</v>
      </c>
      <c r="E112" s="161" t="s">
        <v>600</v>
      </c>
      <c r="F112" s="160">
        <f>SUM(F114:F116)</f>
        <v>0</v>
      </c>
      <c r="G112" s="160">
        <f>SUM(G114:G116)</f>
        <v>0</v>
      </c>
      <c r="H112" s="160">
        <f>SUM(H114:H116)</f>
        <v>0</v>
      </c>
    </row>
    <row r="113" spans="1:11" s="12" customFormat="1" ht="14.25" customHeight="1">
      <c r="A113" s="157"/>
      <c r="B113" s="158"/>
      <c r="C113" s="158"/>
      <c r="D113" s="158"/>
      <c r="E113" s="161" t="s">
        <v>27</v>
      </c>
      <c r="F113" s="160"/>
      <c r="G113" s="160"/>
      <c r="H113" s="160"/>
      <c r="I113" s="9"/>
      <c r="J113" s="9"/>
      <c r="K113" s="9"/>
    </row>
    <row r="114" spans="1:8" ht="27.75" customHeight="1">
      <c r="A114" s="157">
        <v>2441</v>
      </c>
      <c r="B114" s="158" t="s">
        <v>148</v>
      </c>
      <c r="C114" s="158">
        <v>4</v>
      </c>
      <c r="D114" s="158">
        <v>1</v>
      </c>
      <c r="E114" s="161" t="s">
        <v>601</v>
      </c>
      <c r="F114" s="160">
        <f>SUM(G114:H114)</f>
        <v>0</v>
      </c>
      <c r="G114" s="160">
        <v>0</v>
      </c>
      <c r="H114" s="160">
        <v>0</v>
      </c>
    </row>
    <row r="115" spans="1:8" ht="20.25" customHeight="1">
      <c r="A115" s="157">
        <v>2442</v>
      </c>
      <c r="B115" s="158" t="s">
        <v>148</v>
      </c>
      <c r="C115" s="158">
        <v>4</v>
      </c>
      <c r="D115" s="158">
        <v>2</v>
      </c>
      <c r="E115" s="161" t="s">
        <v>602</v>
      </c>
      <c r="F115" s="160">
        <f>SUM(G115:H115)</f>
        <v>0</v>
      </c>
      <c r="G115" s="160">
        <v>0</v>
      </c>
      <c r="H115" s="160">
        <v>0</v>
      </c>
    </row>
    <row r="116" spans="1:8" ht="15" customHeight="1">
      <c r="A116" s="157">
        <v>2443</v>
      </c>
      <c r="B116" s="158" t="s">
        <v>148</v>
      </c>
      <c r="C116" s="158">
        <v>4</v>
      </c>
      <c r="D116" s="158">
        <v>3</v>
      </c>
      <c r="E116" s="161" t="s">
        <v>603</v>
      </c>
      <c r="F116" s="160">
        <f>SUM(G116:H116)</f>
        <v>0</v>
      </c>
      <c r="G116" s="160">
        <v>0</v>
      </c>
      <c r="H116" s="160">
        <v>0</v>
      </c>
    </row>
    <row r="117" spans="1:8" ht="16.5" customHeight="1">
      <c r="A117" s="157">
        <v>2450</v>
      </c>
      <c r="B117" s="158" t="s">
        <v>148</v>
      </c>
      <c r="C117" s="158">
        <v>5</v>
      </c>
      <c r="D117" s="158">
        <v>0</v>
      </c>
      <c r="E117" s="161" t="s">
        <v>604</v>
      </c>
      <c r="F117" s="160">
        <f>SUM(F119:F123)</f>
        <v>5147.12</v>
      </c>
      <c r="G117" s="160">
        <f>SUM(G119:G123)</f>
        <v>100</v>
      </c>
      <c r="H117" s="160">
        <f>SUM(H119:H123)</f>
        <v>5047.12</v>
      </c>
    </row>
    <row r="118" spans="1:11" s="12" customFormat="1" ht="15" customHeight="1">
      <c r="A118" s="157"/>
      <c r="B118" s="158"/>
      <c r="C118" s="158"/>
      <c r="D118" s="158"/>
      <c r="E118" s="161" t="s">
        <v>27</v>
      </c>
      <c r="F118" s="160"/>
      <c r="G118" s="160"/>
      <c r="H118" s="160"/>
      <c r="I118" s="9"/>
      <c r="J118" s="9"/>
      <c r="K118" s="9"/>
    </row>
    <row r="119" spans="1:8" ht="14.25" customHeight="1">
      <c r="A119" s="157">
        <v>2451</v>
      </c>
      <c r="B119" s="158" t="s">
        <v>148</v>
      </c>
      <c r="C119" s="158">
        <v>5</v>
      </c>
      <c r="D119" s="158">
        <v>1</v>
      </c>
      <c r="E119" s="161" t="s">
        <v>605</v>
      </c>
      <c r="F119" s="160">
        <f>SUM(G119:H119)</f>
        <v>5147.12</v>
      </c>
      <c r="G119" s="160">
        <v>100</v>
      </c>
      <c r="H119" s="160">
        <v>5047.12</v>
      </c>
    </row>
    <row r="120" spans="1:8" ht="18" customHeight="1">
      <c r="A120" s="157">
        <v>2452</v>
      </c>
      <c r="B120" s="158" t="s">
        <v>148</v>
      </c>
      <c r="C120" s="158">
        <v>5</v>
      </c>
      <c r="D120" s="158">
        <v>2</v>
      </c>
      <c r="E120" s="161" t="s">
        <v>606</v>
      </c>
      <c r="F120" s="160">
        <f>SUM(G120:H120)</f>
        <v>0</v>
      </c>
      <c r="G120" s="160">
        <v>0</v>
      </c>
      <c r="H120" s="160">
        <v>0</v>
      </c>
    </row>
    <row r="121" spans="1:8" ht="15" customHeight="1">
      <c r="A121" s="157">
        <v>2453</v>
      </c>
      <c r="B121" s="158" t="s">
        <v>148</v>
      </c>
      <c r="C121" s="158">
        <v>5</v>
      </c>
      <c r="D121" s="158">
        <v>3</v>
      </c>
      <c r="E121" s="161" t="s">
        <v>607</v>
      </c>
      <c r="F121" s="160">
        <f>SUM(G121:H121)</f>
        <v>0</v>
      </c>
      <c r="G121" s="160">
        <v>0</v>
      </c>
      <c r="H121" s="160">
        <v>0</v>
      </c>
    </row>
    <row r="122" spans="1:8" ht="15" customHeight="1">
      <c r="A122" s="157">
        <v>2454</v>
      </c>
      <c r="B122" s="158" t="s">
        <v>148</v>
      </c>
      <c r="C122" s="158">
        <v>5</v>
      </c>
      <c r="D122" s="158">
        <v>4</v>
      </c>
      <c r="E122" s="161" t="s">
        <v>608</v>
      </c>
      <c r="F122" s="160">
        <f>SUM(G122:H122)</f>
        <v>0</v>
      </c>
      <c r="G122" s="160">
        <v>0</v>
      </c>
      <c r="H122" s="160">
        <v>0</v>
      </c>
    </row>
    <row r="123" spans="1:8" ht="19.5" customHeight="1">
      <c r="A123" s="157">
        <v>2455</v>
      </c>
      <c r="B123" s="158" t="s">
        <v>148</v>
      </c>
      <c r="C123" s="158">
        <v>5</v>
      </c>
      <c r="D123" s="158">
        <v>5</v>
      </c>
      <c r="E123" s="161" t="s">
        <v>609</v>
      </c>
      <c r="F123" s="160">
        <f>SUM(G123:H123)</f>
        <v>0</v>
      </c>
      <c r="G123" s="160">
        <v>0</v>
      </c>
      <c r="H123" s="160">
        <v>0</v>
      </c>
    </row>
    <row r="124" spans="1:8" ht="18" customHeight="1">
      <c r="A124" s="157">
        <v>2460</v>
      </c>
      <c r="B124" s="158" t="s">
        <v>148</v>
      </c>
      <c r="C124" s="158">
        <v>6</v>
      </c>
      <c r="D124" s="158">
        <v>0</v>
      </c>
      <c r="E124" s="161" t="s">
        <v>610</v>
      </c>
      <c r="F124" s="160">
        <f>SUM(F126)</f>
        <v>0</v>
      </c>
      <c r="G124" s="160">
        <f>SUM(G126)</f>
        <v>0</v>
      </c>
      <c r="H124" s="160">
        <f>SUM(H126)</f>
        <v>0</v>
      </c>
    </row>
    <row r="125" spans="1:11" s="12" customFormat="1" ht="15" customHeight="1">
      <c r="A125" s="157"/>
      <c r="B125" s="158"/>
      <c r="C125" s="158"/>
      <c r="D125" s="158"/>
      <c r="E125" s="161" t="s">
        <v>27</v>
      </c>
      <c r="F125" s="160"/>
      <c r="G125" s="160"/>
      <c r="H125" s="160"/>
      <c r="I125" s="9"/>
      <c r="J125" s="9"/>
      <c r="K125" s="9"/>
    </row>
    <row r="126" spans="1:8" ht="18.75" customHeight="1">
      <c r="A126" s="157">
        <v>2461</v>
      </c>
      <c r="B126" s="158" t="s">
        <v>148</v>
      </c>
      <c r="C126" s="158">
        <v>6</v>
      </c>
      <c r="D126" s="158">
        <v>1</v>
      </c>
      <c r="E126" s="161" t="s">
        <v>616</v>
      </c>
      <c r="F126" s="160">
        <f>SUM(G126:H126)</f>
        <v>0</v>
      </c>
      <c r="G126" s="160">
        <v>0</v>
      </c>
      <c r="H126" s="160">
        <v>0</v>
      </c>
    </row>
    <row r="127" spans="1:8" ht="14.25" customHeight="1">
      <c r="A127" s="157">
        <v>2470</v>
      </c>
      <c r="B127" s="158" t="s">
        <v>148</v>
      </c>
      <c r="C127" s="158">
        <v>7</v>
      </c>
      <c r="D127" s="158">
        <v>0</v>
      </c>
      <c r="E127" s="161" t="s">
        <v>617</v>
      </c>
      <c r="F127" s="160">
        <f>SUM(F129:F132)</f>
        <v>0</v>
      </c>
      <c r="G127" s="160">
        <f>SUM(G129:G132)</f>
        <v>0</v>
      </c>
      <c r="H127" s="160">
        <f>SUM(H129:H132)</f>
        <v>0</v>
      </c>
    </row>
    <row r="128" spans="1:11" s="12" customFormat="1" ht="14.25" customHeight="1">
      <c r="A128" s="157"/>
      <c r="B128" s="158"/>
      <c r="C128" s="158"/>
      <c r="D128" s="158"/>
      <c r="E128" s="161" t="s">
        <v>27</v>
      </c>
      <c r="F128" s="160"/>
      <c r="G128" s="160"/>
      <c r="H128" s="160"/>
      <c r="I128" s="9"/>
      <c r="J128" s="9"/>
      <c r="K128" s="9"/>
    </row>
    <row r="129" spans="1:8" ht="25.5" customHeight="1">
      <c r="A129" s="157">
        <v>2471</v>
      </c>
      <c r="B129" s="158" t="s">
        <v>148</v>
      </c>
      <c r="C129" s="158">
        <v>7</v>
      </c>
      <c r="D129" s="158">
        <v>1</v>
      </c>
      <c r="E129" s="161" t="s">
        <v>618</v>
      </c>
      <c r="F129" s="160">
        <f>SUM(G129:H129)</f>
        <v>0</v>
      </c>
      <c r="G129" s="160">
        <v>0</v>
      </c>
      <c r="H129" s="160">
        <v>0</v>
      </c>
    </row>
    <row r="130" spans="1:8" ht="15" customHeight="1">
      <c r="A130" s="157">
        <v>2472</v>
      </c>
      <c r="B130" s="158" t="s">
        <v>148</v>
      </c>
      <c r="C130" s="158">
        <v>7</v>
      </c>
      <c r="D130" s="158">
        <v>2</v>
      </c>
      <c r="E130" s="161" t="s">
        <v>619</v>
      </c>
      <c r="F130" s="160">
        <f>SUM(G130:H130)</f>
        <v>0</v>
      </c>
      <c r="G130" s="160">
        <v>0</v>
      </c>
      <c r="H130" s="160">
        <v>0</v>
      </c>
    </row>
    <row r="131" spans="1:8" ht="16.5" customHeight="1">
      <c r="A131" s="157">
        <v>2473</v>
      </c>
      <c r="B131" s="158" t="s">
        <v>148</v>
      </c>
      <c r="C131" s="158">
        <v>7</v>
      </c>
      <c r="D131" s="158">
        <v>3</v>
      </c>
      <c r="E131" s="161" t="s">
        <v>620</v>
      </c>
      <c r="F131" s="160">
        <f>SUM(G131:H131)</f>
        <v>0</v>
      </c>
      <c r="G131" s="160">
        <v>0</v>
      </c>
      <c r="H131" s="160">
        <v>0</v>
      </c>
    </row>
    <row r="132" spans="1:8" ht="17.25" customHeight="1">
      <c r="A132" s="157">
        <v>2474</v>
      </c>
      <c r="B132" s="158" t="s">
        <v>148</v>
      </c>
      <c r="C132" s="158">
        <v>7</v>
      </c>
      <c r="D132" s="158">
        <v>4</v>
      </c>
      <c r="E132" s="161" t="s">
        <v>621</v>
      </c>
      <c r="F132" s="160">
        <f>SUM(G132:H132)</f>
        <v>0</v>
      </c>
      <c r="G132" s="160">
        <v>0</v>
      </c>
      <c r="H132" s="160">
        <v>0</v>
      </c>
    </row>
    <row r="133" spans="1:8" ht="29.25" customHeight="1">
      <c r="A133" s="157">
        <v>2480</v>
      </c>
      <c r="B133" s="158" t="s">
        <v>148</v>
      </c>
      <c r="C133" s="158">
        <v>8</v>
      </c>
      <c r="D133" s="158">
        <v>0</v>
      </c>
      <c r="E133" s="161" t="s">
        <v>622</v>
      </c>
      <c r="F133" s="160">
        <f>SUM(F135:F141)</f>
        <v>0</v>
      </c>
      <c r="G133" s="160">
        <f>SUM(G135:G141)</f>
        <v>0</v>
      </c>
      <c r="H133" s="160">
        <f>SUM(H135:H141)</f>
        <v>0</v>
      </c>
    </row>
    <row r="134" spans="1:11" s="12" customFormat="1" ht="16.5" customHeight="1">
      <c r="A134" s="157"/>
      <c r="B134" s="158"/>
      <c r="C134" s="158"/>
      <c r="D134" s="158"/>
      <c r="E134" s="161" t="s">
        <v>27</v>
      </c>
      <c r="F134" s="160"/>
      <c r="G134" s="160"/>
      <c r="H134" s="160"/>
      <c r="I134" s="9"/>
      <c r="J134" s="9"/>
      <c r="K134" s="9"/>
    </row>
    <row r="135" spans="1:8" ht="39.75" customHeight="1">
      <c r="A135" s="157">
        <v>2481</v>
      </c>
      <c r="B135" s="158" t="s">
        <v>148</v>
      </c>
      <c r="C135" s="158">
        <v>8</v>
      </c>
      <c r="D135" s="158">
        <v>1</v>
      </c>
      <c r="E135" s="161" t="s">
        <v>623</v>
      </c>
      <c r="F135" s="160">
        <f aca="true" t="shared" si="1" ref="F135:F141">SUM(G135:H135)</f>
        <v>0</v>
      </c>
      <c r="G135" s="160">
        <v>0</v>
      </c>
      <c r="H135" s="160">
        <v>0</v>
      </c>
    </row>
    <row r="136" spans="1:8" ht="40.5" customHeight="1">
      <c r="A136" s="157">
        <v>2482</v>
      </c>
      <c r="B136" s="158" t="s">
        <v>148</v>
      </c>
      <c r="C136" s="158">
        <v>8</v>
      </c>
      <c r="D136" s="158">
        <v>2</v>
      </c>
      <c r="E136" s="161" t="s">
        <v>624</v>
      </c>
      <c r="F136" s="160">
        <f t="shared" si="1"/>
        <v>0</v>
      </c>
      <c r="G136" s="160">
        <v>0</v>
      </c>
      <c r="H136" s="160">
        <v>0</v>
      </c>
    </row>
    <row r="137" spans="1:8" ht="30" customHeight="1">
      <c r="A137" s="157">
        <v>2483</v>
      </c>
      <c r="B137" s="158" t="s">
        <v>148</v>
      </c>
      <c r="C137" s="158">
        <v>8</v>
      </c>
      <c r="D137" s="158">
        <v>3</v>
      </c>
      <c r="E137" s="161" t="s">
        <v>625</v>
      </c>
      <c r="F137" s="160">
        <f t="shared" si="1"/>
        <v>0</v>
      </c>
      <c r="G137" s="160">
        <v>0</v>
      </c>
      <c r="H137" s="160">
        <v>0</v>
      </c>
    </row>
    <row r="138" spans="1:8" ht="37.5" customHeight="1">
      <c r="A138" s="157">
        <v>2484</v>
      </c>
      <c r="B138" s="158" t="s">
        <v>148</v>
      </c>
      <c r="C138" s="158">
        <v>8</v>
      </c>
      <c r="D138" s="158">
        <v>4</v>
      </c>
      <c r="E138" s="161" t="s">
        <v>627</v>
      </c>
      <c r="F138" s="160">
        <f t="shared" si="1"/>
        <v>0</v>
      </c>
      <c r="G138" s="160">
        <v>0</v>
      </c>
      <c r="H138" s="160">
        <v>0</v>
      </c>
    </row>
    <row r="139" spans="1:8" ht="28.5" customHeight="1">
      <c r="A139" s="157">
        <v>2485</v>
      </c>
      <c r="B139" s="158" t="s">
        <v>148</v>
      </c>
      <c r="C139" s="158">
        <v>8</v>
      </c>
      <c r="D139" s="158">
        <v>5</v>
      </c>
      <c r="E139" s="161" t="s">
        <v>628</v>
      </c>
      <c r="F139" s="160">
        <f t="shared" si="1"/>
        <v>0</v>
      </c>
      <c r="G139" s="160">
        <v>0</v>
      </c>
      <c r="H139" s="160">
        <v>0</v>
      </c>
    </row>
    <row r="140" spans="1:8" ht="20.25" customHeight="1">
      <c r="A140" s="157">
        <v>2486</v>
      </c>
      <c r="B140" s="158" t="s">
        <v>148</v>
      </c>
      <c r="C140" s="158">
        <v>8</v>
      </c>
      <c r="D140" s="158">
        <v>6</v>
      </c>
      <c r="E140" s="161" t="s">
        <v>629</v>
      </c>
      <c r="F140" s="160">
        <f t="shared" si="1"/>
        <v>0</v>
      </c>
      <c r="G140" s="160">
        <v>0</v>
      </c>
      <c r="H140" s="160">
        <v>0</v>
      </c>
    </row>
    <row r="141" spans="1:8" ht="27" customHeight="1">
      <c r="A141" s="157">
        <v>2487</v>
      </c>
      <c r="B141" s="158" t="s">
        <v>148</v>
      </c>
      <c r="C141" s="158">
        <v>8</v>
      </c>
      <c r="D141" s="158">
        <v>7</v>
      </c>
      <c r="E141" s="161" t="s">
        <v>630</v>
      </c>
      <c r="F141" s="160">
        <f t="shared" si="1"/>
        <v>0</v>
      </c>
      <c r="G141" s="160">
        <v>0</v>
      </c>
      <c r="H141" s="160">
        <v>0</v>
      </c>
    </row>
    <row r="142" spans="1:8" ht="27.75" customHeight="1">
      <c r="A142" s="157">
        <v>2490</v>
      </c>
      <c r="B142" s="158" t="s">
        <v>148</v>
      </c>
      <c r="C142" s="158">
        <v>9</v>
      </c>
      <c r="D142" s="158">
        <v>0</v>
      </c>
      <c r="E142" s="161" t="s">
        <v>631</v>
      </c>
      <c r="F142" s="160">
        <f>SUM(F144)</f>
        <v>0</v>
      </c>
      <c r="G142" s="160">
        <f>SUM(G144)</f>
        <v>0</v>
      </c>
      <c r="H142" s="160">
        <f>SUM(H144)</f>
        <v>0</v>
      </c>
    </row>
    <row r="143" spans="1:11" s="12" customFormat="1" ht="16.5" customHeight="1">
      <c r="A143" s="157"/>
      <c r="B143" s="158"/>
      <c r="C143" s="158"/>
      <c r="D143" s="158"/>
      <c r="E143" s="161" t="s">
        <v>27</v>
      </c>
      <c r="F143" s="160"/>
      <c r="G143" s="160"/>
      <c r="H143" s="160"/>
      <c r="I143" s="9"/>
      <c r="J143" s="9"/>
      <c r="K143" s="9"/>
    </row>
    <row r="144" spans="1:8" ht="14.25" customHeight="1">
      <c r="A144" s="157">
        <v>2491</v>
      </c>
      <c r="B144" s="158" t="s">
        <v>148</v>
      </c>
      <c r="C144" s="158">
        <v>9</v>
      </c>
      <c r="D144" s="158">
        <v>1</v>
      </c>
      <c r="E144" s="161" t="s">
        <v>631</v>
      </c>
      <c r="F144" s="160">
        <f>SUM(G144:H144)</f>
        <v>0</v>
      </c>
      <c r="G144" s="160">
        <v>0</v>
      </c>
      <c r="H144" s="160">
        <f>'Tntesagitakan '!F209</f>
        <v>0</v>
      </c>
    </row>
    <row r="145" spans="1:11" s="22" customFormat="1" ht="34.5" customHeight="1">
      <c r="A145" s="157">
        <v>2500</v>
      </c>
      <c r="B145" s="158" t="s">
        <v>150</v>
      </c>
      <c r="C145" s="158">
        <v>0</v>
      </c>
      <c r="D145" s="158">
        <v>0</v>
      </c>
      <c r="E145" s="161" t="s">
        <v>663</v>
      </c>
      <c r="F145" s="160">
        <v>36</v>
      </c>
      <c r="G145" s="160">
        <f>SUM(G147,G150,G153,G156,G159,G162,)</f>
        <v>36</v>
      </c>
      <c r="H145" s="160">
        <f>SUM(H147,H150,H153,H156,H159,H162,)</f>
        <v>0</v>
      </c>
      <c r="I145" s="9"/>
      <c r="J145" s="9"/>
      <c r="K145" s="9"/>
    </row>
    <row r="146" spans="1:8" ht="11.25" customHeight="1">
      <c r="A146" s="157"/>
      <c r="B146" s="158"/>
      <c r="C146" s="158"/>
      <c r="D146" s="158"/>
      <c r="E146" s="161" t="s">
        <v>26</v>
      </c>
      <c r="F146" s="160"/>
      <c r="G146" s="160"/>
      <c r="H146" s="160"/>
    </row>
    <row r="147" spans="1:8" ht="17.25" customHeight="1">
      <c r="A147" s="157">
        <v>2510</v>
      </c>
      <c r="B147" s="158" t="s">
        <v>150</v>
      </c>
      <c r="C147" s="158">
        <v>1</v>
      </c>
      <c r="D147" s="158">
        <v>0</v>
      </c>
      <c r="E147" s="161" t="s">
        <v>632</v>
      </c>
      <c r="F147" s="160">
        <f>SUM(F149)</f>
        <v>0</v>
      </c>
      <c r="G147" s="160">
        <f>SUM(G149)</f>
        <v>0</v>
      </c>
      <c r="H147" s="160">
        <f>SUM(H149)</f>
        <v>0</v>
      </c>
    </row>
    <row r="148" spans="1:11" s="12" customFormat="1" ht="10.5" customHeight="1">
      <c r="A148" s="157"/>
      <c r="B148" s="158"/>
      <c r="C148" s="158"/>
      <c r="D148" s="158"/>
      <c r="E148" s="161" t="s">
        <v>27</v>
      </c>
      <c r="F148" s="160"/>
      <c r="G148" s="160"/>
      <c r="H148" s="160"/>
      <c r="I148" s="9"/>
      <c r="J148" s="9"/>
      <c r="K148" s="9"/>
    </row>
    <row r="149" spans="1:8" ht="17.25" customHeight="1">
      <c r="A149" s="157">
        <v>2511</v>
      </c>
      <c r="B149" s="158" t="s">
        <v>150</v>
      </c>
      <c r="C149" s="158">
        <v>1</v>
      </c>
      <c r="D149" s="158">
        <v>1</v>
      </c>
      <c r="E149" s="161" t="s">
        <v>632</v>
      </c>
      <c r="F149" s="160">
        <f>SUM(G149:H149)</f>
        <v>0</v>
      </c>
      <c r="G149" s="160">
        <v>0</v>
      </c>
      <c r="H149" s="160">
        <v>0</v>
      </c>
    </row>
    <row r="150" spans="1:8" ht="18.75" customHeight="1">
      <c r="A150" s="157">
        <v>2520</v>
      </c>
      <c r="B150" s="158" t="s">
        <v>150</v>
      </c>
      <c r="C150" s="158">
        <v>2</v>
      </c>
      <c r="D150" s="158">
        <v>0</v>
      </c>
      <c r="E150" s="161" t="s">
        <v>633</v>
      </c>
      <c r="F150" s="160">
        <f>SUM(F152)</f>
        <v>0</v>
      </c>
      <c r="G150" s="160">
        <f>SUM(G152)</f>
        <v>0</v>
      </c>
      <c r="H150" s="160">
        <f>SUM(H152)</f>
        <v>0</v>
      </c>
    </row>
    <row r="151" spans="1:11" s="12" customFormat="1" ht="10.5" customHeight="1">
      <c r="A151" s="157"/>
      <c r="B151" s="158"/>
      <c r="C151" s="158"/>
      <c r="D151" s="158"/>
      <c r="E151" s="161" t="s">
        <v>27</v>
      </c>
      <c r="F151" s="160"/>
      <c r="G151" s="160"/>
      <c r="H151" s="160"/>
      <c r="I151" s="9"/>
      <c r="J151" s="9"/>
      <c r="K151" s="9"/>
    </row>
    <row r="152" spans="1:8" ht="16.5" customHeight="1">
      <c r="A152" s="157">
        <v>2521</v>
      </c>
      <c r="B152" s="158" t="s">
        <v>150</v>
      </c>
      <c r="C152" s="158">
        <v>2</v>
      </c>
      <c r="D152" s="158">
        <v>1</v>
      </c>
      <c r="E152" s="161" t="s">
        <v>634</v>
      </c>
      <c r="F152" s="160">
        <f>SUM(G152:H152)</f>
        <v>0</v>
      </c>
      <c r="G152" s="160">
        <v>0</v>
      </c>
      <c r="H152" s="160">
        <v>0</v>
      </c>
    </row>
    <row r="153" spans="1:8" ht="19.5" customHeight="1">
      <c r="A153" s="157">
        <v>2530</v>
      </c>
      <c r="B153" s="158" t="s">
        <v>150</v>
      </c>
      <c r="C153" s="158">
        <v>3</v>
      </c>
      <c r="D153" s="158">
        <v>0</v>
      </c>
      <c r="E153" s="161" t="s">
        <v>635</v>
      </c>
      <c r="F153" s="160">
        <f>SUM(F155)</f>
        <v>0</v>
      </c>
      <c r="G153" s="160">
        <f>SUM(G155)</f>
        <v>0</v>
      </c>
      <c r="H153" s="160">
        <f>SUM(H155)</f>
        <v>0</v>
      </c>
    </row>
    <row r="154" spans="1:11" s="12" customFormat="1" ht="10.5" customHeight="1">
      <c r="A154" s="157"/>
      <c r="B154" s="158"/>
      <c r="C154" s="158"/>
      <c r="D154" s="158"/>
      <c r="E154" s="161" t="s">
        <v>27</v>
      </c>
      <c r="F154" s="160"/>
      <c r="G154" s="160"/>
      <c r="H154" s="160"/>
      <c r="I154" s="9"/>
      <c r="J154" s="9"/>
      <c r="K154" s="9"/>
    </row>
    <row r="155" spans="1:8" ht="16.5" customHeight="1">
      <c r="A155" s="157">
        <v>2531</v>
      </c>
      <c r="B155" s="158" t="s">
        <v>150</v>
      </c>
      <c r="C155" s="158">
        <v>3</v>
      </c>
      <c r="D155" s="158">
        <v>1</v>
      </c>
      <c r="E155" s="161" t="s">
        <v>635</v>
      </c>
      <c r="F155" s="160">
        <f>SUM(G155:H155)</f>
        <v>0</v>
      </c>
      <c r="G155" s="160">
        <v>0</v>
      </c>
      <c r="H155" s="160">
        <v>0</v>
      </c>
    </row>
    <row r="156" spans="1:8" ht="24.75" customHeight="1">
      <c r="A156" s="157">
        <v>2540</v>
      </c>
      <c r="B156" s="158" t="s">
        <v>150</v>
      </c>
      <c r="C156" s="158">
        <v>4</v>
      </c>
      <c r="D156" s="158">
        <v>0</v>
      </c>
      <c r="E156" s="161" t="s">
        <v>636</v>
      </c>
      <c r="F156" s="160">
        <f>SUM(F158)</f>
        <v>0</v>
      </c>
      <c r="G156" s="160">
        <f>SUM(G158)</f>
        <v>0</v>
      </c>
      <c r="H156" s="160">
        <f>SUM(H158)</f>
        <v>0</v>
      </c>
    </row>
    <row r="157" spans="1:11" s="12" customFormat="1" ht="16.5" customHeight="1">
      <c r="A157" s="157"/>
      <c r="B157" s="158"/>
      <c r="C157" s="158"/>
      <c r="D157" s="158"/>
      <c r="E157" s="161" t="s">
        <v>27</v>
      </c>
      <c r="F157" s="160"/>
      <c r="G157" s="160"/>
      <c r="H157" s="160"/>
      <c r="I157" s="9"/>
      <c r="J157" s="9"/>
      <c r="K157" s="9"/>
    </row>
    <row r="158" spans="1:8" ht="17.25" customHeight="1">
      <c r="A158" s="157">
        <v>2541</v>
      </c>
      <c r="B158" s="158" t="s">
        <v>150</v>
      </c>
      <c r="C158" s="158">
        <v>4</v>
      </c>
      <c r="D158" s="158">
        <v>1</v>
      </c>
      <c r="E158" s="161" t="s">
        <v>636</v>
      </c>
      <c r="F158" s="160">
        <f>SUM(G158:H158)</f>
        <v>0</v>
      </c>
      <c r="G158" s="160">
        <v>0</v>
      </c>
      <c r="H158" s="160">
        <v>0</v>
      </c>
    </row>
    <row r="159" spans="1:8" ht="27" customHeight="1">
      <c r="A159" s="157">
        <v>2550</v>
      </c>
      <c r="B159" s="158" t="s">
        <v>150</v>
      </c>
      <c r="C159" s="158">
        <v>5</v>
      </c>
      <c r="D159" s="158">
        <v>0</v>
      </c>
      <c r="E159" s="161" t="s">
        <v>637</v>
      </c>
      <c r="F159" s="160">
        <f>SUM(F161)</f>
        <v>0</v>
      </c>
      <c r="G159" s="160">
        <f>SUM(G161)</f>
        <v>0</v>
      </c>
      <c r="H159" s="160">
        <f>SUM(H161)</f>
        <v>0</v>
      </c>
    </row>
    <row r="160" spans="1:11" s="12" customFormat="1" ht="14.25" customHeight="1">
      <c r="A160" s="157"/>
      <c r="B160" s="158"/>
      <c r="C160" s="158"/>
      <c r="D160" s="158"/>
      <c r="E160" s="161" t="s">
        <v>27</v>
      </c>
      <c r="F160" s="160"/>
      <c r="G160" s="160"/>
      <c r="H160" s="160"/>
      <c r="I160" s="9"/>
      <c r="J160" s="9"/>
      <c r="K160" s="9"/>
    </row>
    <row r="161" spans="1:8" ht="27.75" customHeight="1">
      <c r="A161" s="157">
        <v>2551</v>
      </c>
      <c r="B161" s="158" t="s">
        <v>150</v>
      </c>
      <c r="C161" s="158">
        <v>5</v>
      </c>
      <c r="D161" s="158">
        <v>1</v>
      </c>
      <c r="E161" s="161" t="s">
        <v>637</v>
      </c>
      <c r="F161" s="160">
        <f>SUM(G161:H161)</f>
        <v>0</v>
      </c>
      <c r="G161" s="160"/>
      <c r="H161" s="160">
        <v>0</v>
      </c>
    </row>
    <row r="162" spans="1:8" ht="25.5" customHeight="1">
      <c r="A162" s="157">
        <v>2560</v>
      </c>
      <c r="B162" s="158" t="s">
        <v>150</v>
      </c>
      <c r="C162" s="158">
        <v>6</v>
      </c>
      <c r="D162" s="158">
        <v>0</v>
      </c>
      <c r="E162" s="161" t="s">
        <v>638</v>
      </c>
      <c r="F162" s="160">
        <v>36</v>
      </c>
      <c r="G162" s="160">
        <v>36</v>
      </c>
      <c r="H162" s="160">
        <f>SUM(H164)</f>
        <v>0</v>
      </c>
    </row>
    <row r="163" spans="1:11" s="12" customFormat="1" ht="10.5" customHeight="1">
      <c r="A163" s="157"/>
      <c r="B163" s="158"/>
      <c r="C163" s="158"/>
      <c r="D163" s="158"/>
      <c r="E163" s="161" t="s">
        <v>27</v>
      </c>
      <c r="F163" s="160"/>
      <c r="G163" s="160"/>
      <c r="H163" s="160"/>
      <c r="I163" s="9"/>
      <c r="J163" s="9"/>
      <c r="K163" s="9"/>
    </row>
    <row r="164" spans="1:8" ht="27.75" customHeight="1">
      <c r="A164" s="157">
        <v>2561</v>
      </c>
      <c r="B164" s="158" t="s">
        <v>150</v>
      </c>
      <c r="C164" s="158">
        <v>6</v>
      </c>
      <c r="D164" s="158">
        <v>1</v>
      </c>
      <c r="E164" s="161" t="s">
        <v>638</v>
      </c>
      <c r="F164" s="160">
        <f>SUM(G164:H164)</f>
        <v>36</v>
      </c>
      <c r="G164" s="160">
        <v>36</v>
      </c>
      <c r="H164" s="160">
        <v>0</v>
      </c>
    </row>
    <row r="165" spans="1:11" s="22" customFormat="1" ht="44.25" customHeight="1">
      <c r="A165" s="157">
        <v>2600</v>
      </c>
      <c r="B165" s="158" t="s">
        <v>151</v>
      </c>
      <c r="C165" s="158">
        <v>0</v>
      </c>
      <c r="D165" s="158">
        <v>0</v>
      </c>
      <c r="E165" s="161" t="s">
        <v>664</v>
      </c>
      <c r="F165" s="160">
        <f>SUM(F167,F170,F173,F176,F179,F182,)</f>
        <v>3000</v>
      </c>
      <c r="G165" s="160">
        <f>SUM(G167,G170,G173,G176,G179,G182,)</f>
        <v>0</v>
      </c>
      <c r="H165" s="160">
        <f>SUM(H167,H170,H173,H176,H179,H182,)</f>
        <v>3000</v>
      </c>
      <c r="I165" s="9"/>
      <c r="J165" s="9"/>
      <c r="K165" s="9"/>
    </row>
    <row r="166" spans="1:8" ht="11.25" customHeight="1">
      <c r="A166" s="157"/>
      <c r="B166" s="158"/>
      <c r="C166" s="158"/>
      <c r="D166" s="158"/>
      <c r="E166" s="161" t="s">
        <v>26</v>
      </c>
      <c r="F166" s="160"/>
      <c r="G166" s="160"/>
      <c r="H166" s="160"/>
    </row>
    <row r="167" spans="1:8" ht="16.5" customHeight="1">
      <c r="A167" s="157">
        <v>2610</v>
      </c>
      <c r="B167" s="158" t="s">
        <v>151</v>
      </c>
      <c r="C167" s="158">
        <v>1</v>
      </c>
      <c r="D167" s="158">
        <v>0</v>
      </c>
      <c r="E167" s="161" t="s">
        <v>639</v>
      </c>
      <c r="F167" s="160">
        <f>SUM(F169)</f>
        <v>0</v>
      </c>
      <c r="G167" s="160">
        <f>SUM(G169)</f>
        <v>0</v>
      </c>
      <c r="H167" s="160">
        <f>SUM(H169)</f>
        <v>0</v>
      </c>
    </row>
    <row r="168" spans="1:11" s="12" customFormat="1" ht="10.5" customHeight="1">
      <c r="A168" s="157"/>
      <c r="B168" s="158"/>
      <c r="C168" s="158"/>
      <c r="D168" s="158"/>
      <c r="E168" s="161" t="s">
        <v>27</v>
      </c>
      <c r="F168" s="160"/>
      <c r="G168" s="160"/>
      <c r="H168" s="160"/>
      <c r="I168" s="9"/>
      <c r="J168" s="9"/>
      <c r="K168" s="9"/>
    </row>
    <row r="169" spans="1:8" ht="21" customHeight="1">
      <c r="A169" s="157">
        <v>2611</v>
      </c>
      <c r="B169" s="158" t="s">
        <v>151</v>
      </c>
      <c r="C169" s="158">
        <v>1</v>
      </c>
      <c r="D169" s="158">
        <v>1</v>
      </c>
      <c r="E169" s="161" t="s">
        <v>640</v>
      </c>
      <c r="F169" s="160">
        <f>SUM(G169:H169)</f>
        <v>0</v>
      </c>
      <c r="G169" s="160">
        <v>0</v>
      </c>
      <c r="H169" s="160">
        <v>0</v>
      </c>
    </row>
    <row r="170" spans="1:8" ht="17.25" customHeight="1">
      <c r="A170" s="157">
        <v>2620</v>
      </c>
      <c r="B170" s="158" t="s">
        <v>151</v>
      </c>
      <c r="C170" s="158">
        <v>2</v>
      </c>
      <c r="D170" s="158">
        <v>0</v>
      </c>
      <c r="E170" s="161" t="s">
        <v>641</v>
      </c>
      <c r="F170" s="160">
        <f>SUM(F172)</f>
        <v>0</v>
      </c>
      <c r="G170" s="160">
        <f>SUM(G172)</f>
        <v>0</v>
      </c>
      <c r="H170" s="160">
        <f>SUM(H172)</f>
        <v>0</v>
      </c>
    </row>
    <row r="171" spans="1:11" s="12" customFormat="1" ht="10.5" customHeight="1">
      <c r="A171" s="157"/>
      <c r="B171" s="158"/>
      <c r="C171" s="158"/>
      <c r="D171" s="158"/>
      <c r="E171" s="161" t="s">
        <v>27</v>
      </c>
      <c r="F171" s="160"/>
      <c r="G171" s="160"/>
      <c r="H171" s="160"/>
      <c r="I171" s="9"/>
      <c r="J171" s="9"/>
      <c r="K171" s="9"/>
    </row>
    <row r="172" spans="1:8" ht="13.5" customHeight="1">
      <c r="A172" s="157">
        <v>2621</v>
      </c>
      <c r="B172" s="158" t="s">
        <v>151</v>
      </c>
      <c r="C172" s="158">
        <v>2</v>
      </c>
      <c r="D172" s="158">
        <v>1</v>
      </c>
      <c r="E172" s="161" t="s">
        <v>641</v>
      </c>
      <c r="F172" s="160">
        <f>SUM(G172:H172)</f>
        <v>0</v>
      </c>
      <c r="G172" s="160">
        <v>0</v>
      </c>
      <c r="H172" s="160">
        <v>0</v>
      </c>
    </row>
    <row r="173" spans="1:8" ht="18.75" customHeight="1">
      <c r="A173" s="157">
        <v>2630</v>
      </c>
      <c r="B173" s="158" t="s">
        <v>151</v>
      </c>
      <c r="C173" s="158">
        <v>3</v>
      </c>
      <c r="D173" s="158">
        <v>0</v>
      </c>
      <c r="E173" s="161" t="s">
        <v>642</v>
      </c>
      <c r="F173" s="160">
        <f>SUM(F175)</f>
        <v>0</v>
      </c>
      <c r="G173" s="160">
        <f>SUM(G175)</f>
        <v>0</v>
      </c>
      <c r="H173" s="160">
        <f>SUM(H175)</f>
        <v>0</v>
      </c>
    </row>
    <row r="174" spans="1:11" s="12" customFormat="1" ht="15.75" customHeight="1">
      <c r="A174" s="157"/>
      <c r="B174" s="158"/>
      <c r="C174" s="158"/>
      <c r="D174" s="158"/>
      <c r="E174" s="161" t="s">
        <v>27</v>
      </c>
      <c r="F174" s="160"/>
      <c r="G174" s="160"/>
      <c r="H174" s="160"/>
      <c r="I174" s="9"/>
      <c r="J174" s="9"/>
      <c r="K174" s="9"/>
    </row>
    <row r="175" spans="1:8" ht="15" customHeight="1">
      <c r="A175" s="157">
        <v>2631</v>
      </c>
      <c r="B175" s="158" t="s">
        <v>151</v>
      </c>
      <c r="C175" s="158">
        <v>3</v>
      </c>
      <c r="D175" s="158">
        <v>1</v>
      </c>
      <c r="E175" s="161" t="s">
        <v>643</v>
      </c>
      <c r="F175" s="160">
        <f>SUM(G175:H175)</f>
        <v>0</v>
      </c>
      <c r="G175" s="160">
        <v>0</v>
      </c>
      <c r="H175" s="160">
        <v>0</v>
      </c>
    </row>
    <row r="176" spans="1:8" ht="15.75" customHeight="1">
      <c r="A176" s="157">
        <v>2640</v>
      </c>
      <c r="B176" s="158" t="s">
        <v>151</v>
      </c>
      <c r="C176" s="158">
        <v>4</v>
      </c>
      <c r="D176" s="158">
        <v>0</v>
      </c>
      <c r="E176" s="161" t="s">
        <v>644</v>
      </c>
      <c r="F176" s="160">
        <f>SUM(F178)</f>
        <v>3000</v>
      </c>
      <c r="G176" s="160">
        <v>0</v>
      </c>
      <c r="H176" s="160">
        <f>SUM(H178)</f>
        <v>3000</v>
      </c>
    </row>
    <row r="177" spans="1:11" s="12" customFormat="1" ht="14.25" customHeight="1">
      <c r="A177" s="157"/>
      <c r="B177" s="158"/>
      <c r="C177" s="158"/>
      <c r="D177" s="158"/>
      <c r="E177" s="161" t="s">
        <v>27</v>
      </c>
      <c r="F177" s="160"/>
      <c r="G177" s="160"/>
      <c r="H177" s="160"/>
      <c r="I177" s="9"/>
      <c r="J177" s="9"/>
      <c r="K177" s="9"/>
    </row>
    <row r="178" spans="1:8" ht="13.5" customHeight="1">
      <c r="A178" s="157">
        <v>2641</v>
      </c>
      <c r="B178" s="158" t="s">
        <v>151</v>
      </c>
      <c r="C178" s="158">
        <v>4</v>
      </c>
      <c r="D178" s="158">
        <v>1</v>
      </c>
      <c r="E178" s="161" t="s">
        <v>645</v>
      </c>
      <c r="F178" s="160">
        <f>SUM(G178:H178)</f>
        <v>3000</v>
      </c>
      <c r="G178" s="160">
        <v>0</v>
      </c>
      <c r="H178" s="160">
        <v>3000</v>
      </c>
    </row>
    <row r="179" spans="1:8" ht="45" customHeight="1">
      <c r="A179" s="157">
        <v>2650</v>
      </c>
      <c r="B179" s="158" t="s">
        <v>151</v>
      </c>
      <c r="C179" s="158">
        <v>5</v>
      </c>
      <c r="D179" s="158">
        <v>0</v>
      </c>
      <c r="E179" s="161" t="s">
        <v>766</v>
      </c>
      <c r="F179" s="160">
        <f>SUM(F181)</f>
        <v>0</v>
      </c>
      <c r="G179" s="160">
        <f>SUM(G181)</f>
        <v>0</v>
      </c>
      <c r="H179" s="160">
        <f>SUM(H181)</f>
        <v>0</v>
      </c>
    </row>
    <row r="180" spans="1:11" s="12" customFormat="1" ht="14.25" customHeight="1">
      <c r="A180" s="157"/>
      <c r="B180" s="158"/>
      <c r="C180" s="158"/>
      <c r="D180" s="158"/>
      <c r="E180" s="161" t="s">
        <v>27</v>
      </c>
      <c r="F180" s="160"/>
      <c r="G180" s="160"/>
      <c r="H180" s="160"/>
      <c r="I180" s="9"/>
      <c r="J180" s="9"/>
      <c r="K180" s="9"/>
    </row>
    <row r="181" spans="1:8" ht="37.5" customHeight="1">
      <c r="A181" s="157">
        <v>2651</v>
      </c>
      <c r="B181" s="158" t="s">
        <v>151</v>
      </c>
      <c r="C181" s="158">
        <v>5</v>
      </c>
      <c r="D181" s="158">
        <v>1</v>
      </c>
      <c r="E181" s="161" t="s">
        <v>766</v>
      </c>
      <c r="F181" s="160">
        <f>SUM(G181:H181)</f>
        <v>0</v>
      </c>
      <c r="G181" s="160">
        <v>0</v>
      </c>
      <c r="H181" s="160">
        <v>0</v>
      </c>
    </row>
    <row r="182" spans="1:8" ht="29.25" customHeight="1">
      <c r="A182" s="157">
        <v>2660</v>
      </c>
      <c r="B182" s="158" t="s">
        <v>151</v>
      </c>
      <c r="C182" s="158">
        <v>6</v>
      </c>
      <c r="D182" s="158">
        <v>0</v>
      </c>
      <c r="E182" s="161" t="s">
        <v>769</v>
      </c>
      <c r="F182" s="160">
        <f>SUM(F184)</f>
        <v>0</v>
      </c>
      <c r="G182" s="160">
        <f>SUM(G184)</f>
        <v>0</v>
      </c>
      <c r="H182" s="160">
        <f>SUM(H184)</f>
        <v>0</v>
      </c>
    </row>
    <row r="183" spans="1:11" s="12" customFormat="1" ht="14.25" customHeight="1">
      <c r="A183" s="157"/>
      <c r="B183" s="158"/>
      <c r="C183" s="158"/>
      <c r="D183" s="158"/>
      <c r="E183" s="161" t="s">
        <v>27</v>
      </c>
      <c r="F183" s="160"/>
      <c r="G183" s="160"/>
      <c r="H183" s="160"/>
      <c r="I183" s="9"/>
      <c r="J183" s="9"/>
      <c r="K183" s="9"/>
    </row>
    <row r="184" spans="1:8" ht="26.25" customHeight="1">
      <c r="A184" s="157">
        <v>2661</v>
      </c>
      <c r="B184" s="158" t="s">
        <v>151</v>
      </c>
      <c r="C184" s="158">
        <v>6</v>
      </c>
      <c r="D184" s="158">
        <v>1</v>
      </c>
      <c r="E184" s="161" t="s">
        <v>769</v>
      </c>
      <c r="F184" s="160">
        <f>SUM(G184:H184)</f>
        <v>0</v>
      </c>
      <c r="G184" s="160">
        <v>0</v>
      </c>
      <c r="H184" s="160">
        <v>0</v>
      </c>
    </row>
    <row r="185" spans="1:11" s="22" customFormat="1" ht="36" customHeight="1">
      <c r="A185" s="157">
        <v>2700</v>
      </c>
      <c r="B185" s="158" t="s">
        <v>152</v>
      </c>
      <c r="C185" s="158">
        <v>0</v>
      </c>
      <c r="D185" s="158">
        <v>0</v>
      </c>
      <c r="E185" s="161" t="s">
        <v>665</v>
      </c>
      <c r="F185" s="160">
        <f>SUM(F187,F192,F198,F204,F207,F210)</f>
        <v>0</v>
      </c>
      <c r="G185" s="160">
        <f>SUM(G187,G192,G198,G204,G207,G210)</f>
        <v>0</v>
      </c>
      <c r="H185" s="160">
        <f>SUM(H187,H192,H198,H204,H207,H210)</f>
        <v>0</v>
      </c>
      <c r="I185" s="9"/>
      <c r="J185" s="9"/>
      <c r="K185" s="9"/>
    </row>
    <row r="186" spans="1:8" ht="11.25" customHeight="1">
      <c r="A186" s="157"/>
      <c r="B186" s="158"/>
      <c r="C186" s="158"/>
      <c r="D186" s="158"/>
      <c r="E186" s="161" t="s">
        <v>26</v>
      </c>
      <c r="F186" s="160"/>
      <c r="G186" s="160"/>
      <c r="H186" s="160"/>
    </row>
    <row r="187" spans="1:8" ht="15.75" customHeight="1">
      <c r="A187" s="157">
        <v>2710</v>
      </c>
      <c r="B187" s="158" t="s">
        <v>152</v>
      </c>
      <c r="C187" s="158">
        <v>1</v>
      </c>
      <c r="D187" s="158">
        <v>0</v>
      </c>
      <c r="E187" s="161" t="s">
        <v>770</v>
      </c>
      <c r="F187" s="160">
        <f>SUM(F189:F191)</f>
        <v>0</v>
      </c>
      <c r="G187" s="160">
        <f>SUM(G189:G191)</f>
        <v>0</v>
      </c>
      <c r="H187" s="160">
        <f>SUM(H189:H191)</f>
        <v>0</v>
      </c>
    </row>
    <row r="188" spans="1:11" s="12" customFormat="1" ht="14.25" customHeight="1">
      <c r="A188" s="157"/>
      <c r="B188" s="158"/>
      <c r="C188" s="158"/>
      <c r="D188" s="158"/>
      <c r="E188" s="161" t="s">
        <v>27</v>
      </c>
      <c r="F188" s="160"/>
      <c r="G188" s="160"/>
      <c r="H188" s="160"/>
      <c r="I188" s="9"/>
      <c r="J188" s="9"/>
      <c r="K188" s="9"/>
    </row>
    <row r="189" spans="1:8" ht="18" customHeight="1">
      <c r="A189" s="157">
        <v>2711</v>
      </c>
      <c r="B189" s="158" t="s">
        <v>152</v>
      </c>
      <c r="C189" s="158">
        <v>1</v>
      </c>
      <c r="D189" s="158">
        <v>1</v>
      </c>
      <c r="E189" s="161" t="s">
        <v>771</v>
      </c>
      <c r="F189" s="160">
        <f>SUM(G189:H189)</f>
        <v>0</v>
      </c>
      <c r="G189" s="160">
        <v>0</v>
      </c>
      <c r="H189" s="160">
        <v>0</v>
      </c>
    </row>
    <row r="190" spans="1:8" ht="21.75" customHeight="1">
      <c r="A190" s="157">
        <v>2712</v>
      </c>
      <c r="B190" s="158" t="s">
        <v>152</v>
      </c>
      <c r="C190" s="158">
        <v>1</v>
      </c>
      <c r="D190" s="158">
        <v>2</v>
      </c>
      <c r="E190" s="161" t="s">
        <v>772</v>
      </c>
      <c r="F190" s="160">
        <f>SUM(G190:H190)</f>
        <v>0</v>
      </c>
      <c r="G190" s="160">
        <v>0</v>
      </c>
      <c r="H190" s="160">
        <v>0</v>
      </c>
    </row>
    <row r="191" spans="1:8" ht="19.5" customHeight="1">
      <c r="A191" s="157">
        <v>2713</v>
      </c>
      <c r="B191" s="158" t="s">
        <v>152</v>
      </c>
      <c r="C191" s="158">
        <v>1</v>
      </c>
      <c r="D191" s="158">
        <v>3</v>
      </c>
      <c r="E191" s="161" t="s">
        <v>914</v>
      </c>
      <c r="F191" s="160">
        <f>SUM(G191:H191)</f>
        <v>0</v>
      </c>
      <c r="G191" s="160">
        <v>0</v>
      </c>
      <c r="H191" s="160">
        <v>0</v>
      </c>
    </row>
    <row r="192" spans="1:8" ht="15" customHeight="1">
      <c r="A192" s="157">
        <v>2720</v>
      </c>
      <c r="B192" s="158" t="s">
        <v>152</v>
      </c>
      <c r="C192" s="158">
        <v>2</v>
      </c>
      <c r="D192" s="158">
        <v>0</v>
      </c>
      <c r="E192" s="161" t="s">
        <v>153</v>
      </c>
      <c r="F192" s="160">
        <f>SUM(F194:F197)</f>
        <v>0</v>
      </c>
      <c r="G192" s="160">
        <f>SUM(G194:G197)</f>
        <v>0</v>
      </c>
      <c r="H192" s="160">
        <f>SUM(H194:H197)</f>
        <v>0</v>
      </c>
    </row>
    <row r="193" spans="1:11" s="12" customFormat="1" ht="14.25" customHeight="1">
      <c r="A193" s="157"/>
      <c r="B193" s="158"/>
      <c r="C193" s="158"/>
      <c r="D193" s="158"/>
      <c r="E193" s="161" t="s">
        <v>27</v>
      </c>
      <c r="F193" s="160"/>
      <c r="G193" s="160"/>
      <c r="H193" s="160"/>
      <c r="I193" s="9"/>
      <c r="J193" s="9"/>
      <c r="K193" s="9"/>
    </row>
    <row r="194" spans="1:8" ht="21" customHeight="1">
      <c r="A194" s="157">
        <v>2721</v>
      </c>
      <c r="B194" s="158" t="s">
        <v>152</v>
      </c>
      <c r="C194" s="158">
        <v>2</v>
      </c>
      <c r="D194" s="158">
        <v>1</v>
      </c>
      <c r="E194" s="161" t="s">
        <v>773</v>
      </c>
      <c r="F194" s="160">
        <f>SUM(G194:H194)</f>
        <v>0</v>
      </c>
      <c r="G194" s="160">
        <v>0</v>
      </c>
      <c r="H194" s="160">
        <v>0</v>
      </c>
    </row>
    <row r="195" spans="1:8" ht="20.25" customHeight="1">
      <c r="A195" s="157">
        <v>2722</v>
      </c>
      <c r="B195" s="158" t="s">
        <v>152</v>
      </c>
      <c r="C195" s="158">
        <v>2</v>
      </c>
      <c r="D195" s="158">
        <v>2</v>
      </c>
      <c r="E195" s="161" t="s">
        <v>774</v>
      </c>
      <c r="F195" s="160">
        <f>SUM(G195:H195)</f>
        <v>0</v>
      </c>
      <c r="G195" s="160">
        <v>0</v>
      </c>
      <c r="H195" s="160">
        <v>0</v>
      </c>
    </row>
    <row r="196" spans="1:8" ht="18.75" customHeight="1">
      <c r="A196" s="157">
        <v>2723</v>
      </c>
      <c r="B196" s="158" t="s">
        <v>152</v>
      </c>
      <c r="C196" s="158">
        <v>2</v>
      </c>
      <c r="D196" s="158">
        <v>3</v>
      </c>
      <c r="E196" s="161" t="s">
        <v>915</v>
      </c>
      <c r="F196" s="160">
        <f>SUM(G196:H196)</f>
        <v>0</v>
      </c>
      <c r="G196" s="160">
        <v>0</v>
      </c>
      <c r="H196" s="160">
        <v>0</v>
      </c>
    </row>
    <row r="197" spans="1:8" ht="15.75" customHeight="1">
      <c r="A197" s="157">
        <v>2724</v>
      </c>
      <c r="B197" s="158" t="s">
        <v>152</v>
      </c>
      <c r="C197" s="158">
        <v>2</v>
      </c>
      <c r="D197" s="158">
        <v>4</v>
      </c>
      <c r="E197" s="161" t="s">
        <v>775</v>
      </c>
      <c r="F197" s="160">
        <f>SUM(G197:H197)</f>
        <v>0</v>
      </c>
      <c r="G197" s="160">
        <v>0</v>
      </c>
      <c r="H197" s="160">
        <v>0</v>
      </c>
    </row>
    <row r="198" spans="1:8" ht="19.5" customHeight="1">
      <c r="A198" s="157">
        <v>2730</v>
      </c>
      <c r="B198" s="158" t="s">
        <v>152</v>
      </c>
      <c r="C198" s="158">
        <v>3</v>
      </c>
      <c r="D198" s="158">
        <v>0</v>
      </c>
      <c r="E198" s="161" t="s">
        <v>776</v>
      </c>
      <c r="F198" s="160">
        <f>SUM(F200:F203)</f>
        <v>0</v>
      </c>
      <c r="G198" s="160">
        <f>SUM(G200:G203)</f>
        <v>0</v>
      </c>
      <c r="H198" s="160">
        <f>SUM(H200:H203)</f>
        <v>0</v>
      </c>
    </row>
    <row r="199" spans="1:11" s="12" customFormat="1" ht="10.5" customHeight="1">
      <c r="A199" s="157"/>
      <c r="B199" s="158"/>
      <c r="C199" s="158"/>
      <c r="D199" s="158"/>
      <c r="E199" s="161" t="s">
        <v>27</v>
      </c>
      <c r="F199" s="160"/>
      <c r="G199" s="160"/>
      <c r="H199" s="160"/>
      <c r="I199" s="9"/>
      <c r="J199" s="9"/>
      <c r="K199" s="9"/>
    </row>
    <row r="200" spans="1:8" ht="15" customHeight="1">
      <c r="A200" s="157">
        <v>2731</v>
      </c>
      <c r="B200" s="158" t="s">
        <v>152</v>
      </c>
      <c r="C200" s="158">
        <v>3</v>
      </c>
      <c r="D200" s="158">
        <v>1</v>
      </c>
      <c r="E200" s="161" t="s">
        <v>777</v>
      </c>
      <c r="F200" s="160">
        <f>SUM(G200:H200)</f>
        <v>0</v>
      </c>
      <c r="G200" s="160">
        <v>0</v>
      </c>
      <c r="H200" s="160">
        <v>0</v>
      </c>
    </row>
    <row r="201" spans="1:8" ht="18" customHeight="1">
      <c r="A201" s="157">
        <v>2732</v>
      </c>
      <c r="B201" s="158" t="s">
        <v>152</v>
      </c>
      <c r="C201" s="158">
        <v>3</v>
      </c>
      <c r="D201" s="158">
        <v>2</v>
      </c>
      <c r="E201" s="161" t="s">
        <v>778</v>
      </c>
      <c r="F201" s="160">
        <f>SUM(G201:H201)</f>
        <v>0</v>
      </c>
      <c r="G201" s="160">
        <v>0</v>
      </c>
      <c r="H201" s="160">
        <v>0</v>
      </c>
    </row>
    <row r="202" spans="1:8" ht="16.5" customHeight="1">
      <c r="A202" s="157">
        <v>2733</v>
      </c>
      <c r="B202" s="158" t="s">
        <v>152</v>
      </c>
      <c r="C202" s="158">
        <v>3</v>
      </c>
      <c r="D202" s="158">
        <v>3</v>
      </c>
      <c r="E202" s="161" t="s">
        <v>779</v>
      </c>
      <c r="F202" s="160">
        <f>SUM(G202:H202)</f>
        <v>0</v>
      </c>
      <c r="G202" s="160">
        <v>0</v>
      </c>
      <c r="H202" s="160">
        <v>0</v>
      </c>
    </row>
    <row r="203" spans="1:8" ht="26.25" customHeight="1">
      <c r="A203" s="157">
        <v>2734</v>
      </c>
      <c r="B203" s="158" t="s">
        <v>152</v>
      </c>
      <c r="C203" s="158">
        <v>3</v>
      </c>
      <c r="D203" s="158">
        <v>4</v>
      </c>
      <c r="E203" s="161" t="s">
        <v>780</v>
      </c>
      <c r="F203" s="160">
        <f>SUM(G203:H203)</f>
        <v>0</v>
      </c>
      <c r="G203" s="160">
        <v>0</v>
      </c>
      <c r="H203" s="160">
        <v>0</v>
      </c>
    </row>
    <row r="204" spans="1:8" ht="15.75" customHeight="1">
      <c r="A204" s="157">
        <v>2740</v>
      </c>
      <c r="B204" s="158" t="s">
        <v>152</v>
      </c>
      <c r="C204" s="158">
        <v>4</v>
      </c>
      <c r="D204" s="158">
        <v>0</v>
      </c>
      <c r="E204" s="161" t="s">
        <v>781</v>
      </c>
      <c r="F204" s="160">
        <f>SUM(F206)</f>
        <v>0</v>
      </c>
      <c r="G204" s="160">
        <f>SUM(G206)</f>
        <v>0</v>
      </c>
      <c r="H204" s="160">
        <f>SUM(H206)</f>
        <v>0</v>
      </c>
    </row>
    <row r="205" spans="1:11" s="12" customFormat="1" ht="10.5" customHeight="1">
      <c r="A205" s="157"/>
      <c r="B205" s="158"/>
      <c r="C205" s="158"/>
      <c r="D205" s="158"/>
      <c r="E205" s="161" t="s">
        <v>27</v>
      </c>
      <c r="F205" s="160"/>
      <c r="G205" s="160"/>
      <c r="H205" s="160"/>
      <c r="I205" s="9"/>
      <c r="J205" s="9"/>
      <c r="K205" s="9"/>
    </row>
    <row r="206" spans="1:8" ht="17.25" customHeight="1">
      <c r="A206" s="157">
        <v>2741</v>
      </c>
      <c r="B206" s="158" t="s">
        <v>152</v>
      </c>
      <c r="C206" s="158">
        <v>4</v>
      </c>
      <c r="D206" s="158">
        <v>1</v>
      </c>
      <c r="E206" s="161" t="s">
        <v>781</v>
      </c>
      <c r="F206" s="160">
        <f>SUM(G206:H206)</f>
        <v>0</v>
      </c>
      <c r="G206" s="160">
        <v>0</v>
      </c>
      <c r="H206" s="160">
        <v>0</v>
      </c>
    </row>
    <row r="207" spans="1:8" ht="28.5" customHeight="1">
      <c r="A207" s="157">
        <v>2750</v>
      </c>
      <c r="B207" s="158" t="s">
        <v>152</v>
      </c>
      <c r="C207" s="158">
        <v>5</v>
      </c>
      <c r="D207" s="158">
        <v>0</v>
      </c>
      <c r="E207" s="161" t="s">
        <v>782</v>
      </c>
      <c r="F207" s="160">
        <f>SUM(F209)</f>
        <v>0</v>
      </c>
      <c r="G207" s="160">
        <f>SUM(G209)</f>
        <v>0</v>
      </c>
      <c r="H207" s="160">
        <f>SUM(H209)</f>
        <v>0</v>
      </c>
    </row>
    <row r="208" spans="1:11" s="12" customFormat="1" ht="15.75" customHeight="1">
      <c r="A208" s="157"/>
      <c r="B208" s="158"/>
      <c r="C208" s="158"/>
      <c r="D208" s="158"/>
      <c r="E208" s="161" t="s">
        <v>27</v>
      </c>
      <c r="F208" s="160"/>
      <c r="G208" s="160"/>
      <c r="H208" s="160"/>
      <c r="I208" s="9"/>
      <c r="J208" s="9"/>
      <c r="K208" s="9"/>
    </row>
    <row r="209" spans="1:8" ht="21.75" customHeight="1">
      <c r="A209" s="157">
        <v>2751</v>
      </c>
      <c r="B209" s="158" t="s">
        <v>152</v>
      </c>
      <c r="C209" s="158">
        <v>5</v>
      </c>
      <c r="D209" s="158">
        <v>1</v>
      </c>
      <c r="E209" s="161" t="s">
        <v>782</v>
      </c>
      <c r="F209" s="160">
        <f>SUM(G209:H209)</f>
        <v>0</v>
      </c>
      <c r="G209" s="160">
        <v>0</v>
      </c>
      <c r="H209" s="160">
        <v>0</v>
      </c>
    </row>
    <row r="210" spans="1:8" ht="19.5" customHeight="1">
      <c r="A210" s="157">
        <v>2760</v>
      </c>
      <c r="B210" s="158" t="s">
        <v>152</v>
      </c>
      <c r="C210" s="158">
        <v>6</v>
      </c>
      <c r="D210" s="158">
        <v>0</v>
      </c>
      <c r="E210" s="161" t="s">
        <v>783</v>
      </c>
      <c r="F210" s="160">
        <f>SUM(F212:F213)</f>
        <v>0</v>
      </c>
      <c r="G210" s="160">
        <f>SUM(G212:G213)</f>
        <v>0</v>
      </c>
      <c r="H210" s="160">
        <f>SUM(H212:H213)</f>
        <v>0</v>
      </c>
    </row>
    <row r="211" spans="1:11" s="12" customFormat="1" ht="10.5" customHeight="1">
      <c r="A211" s="157"/>
      <c r="B211" s="158"/>
      <c r="C211" s="158"/>
      <c r="D211" s="158"/>
      <c r="E211" s="161" t="s">
        <v>27</v>
      </c>
      <c r="F211" s="160"/>
      <c r="G211" s="160"/>
      <c r="H211" s="160"/>
      <c r="I211" s="9"/>
      <c r="J211" s="9"/>
      <c r="K211" s="9"/>
    </row>
    <row r="212" spans="1:8" ht="15.75">
      <c r="A212" s="157">
        <v>2761</v>
      </c>
      <c r="B212" s="158" t="s">
        <v>152</v>
      </c>
      <c r="C212" s="158">
        <v>6</v>
      </c>
      <c r="D212" s="158">
        <v>1</v>
      </c>
      <c r="E212" s="161" t="s">
        <v>154</v>
      </c>
      <c r="F212" s="160">
        <f>SUM(G212:H212)</f>
        <v>0</v>
      </c>
      <c r="G212" s="160">
        <v>0</v>
      </c>
      <c r="H212" s="160">
        <v>0</v>
      </c>
    </row>
    <row r="213" spans="1:8" ht="16.5" customHeight="1">
      <c r="A213" s="157">
        <v>2762</v>
      </c>
      <c r="B213" s="158" t="s">
        <v>152</v>
      </c>
      <c r="C213" s="158">
        <v>6</v>
      </c>
      <c r="D213" s="158">
        <v>2</v>
      </c>
      <c r="E213" s="161" t="s">
        <v>783</v>
      </c>
      <c r="F213" s="160">
        <f>SUM(G213:H213)</f>
        <v>0</v>
      </c>
      <c r="G213" s="160">
        <v>0</v>
      </c>
      <c r="H213" s="160">
        <v>0</v>
      </c>
    </row>
    <row r="214" spans="1:11" s="22" customFormat="1" ht="33.75" customHeight="1">
      <c r="A214" s="157">
        <v>2800</v>
      </c>
      <c r="B214" s="158" t="s">
        <v>155</v>
      </c>
      <c r="C214" s="158">
        <v>0</v>
      </c>
      <c r="D214" s="158">
        <v>0</v>
      </c>
      <c r="E214" s="161" t="s">
        <v>666</v>
      </c>
      <c r="F214" s="160">
        <f>SUM(F216,F219,F228,F233,F238,F241)</f>
        <v>5000</v>
      </c>
      <c r="G214" s="160">
        <f>SUM(G216,G219,G228,G233,G238,G241)</f>
        <v>0</v>
      </c>
      <c r="H214" s="160">
        <f>SUM(H216,H219,H228,H233,H238,H241)</f>
        <v>5000</v>
      </c>
      <c r="I214" s="9"/>
      <c r="J214" s="9"/>
      <c r="K214" s="9"/>
    </row>
    <row r="215" spans="1:8" ht="11.25" customHeight="1">
      <c r="A215" s="157"/>
      <c r="B215" s="158"/>
      <c r="C215" s="158"/>
      <c r="D215" s="158"/>
      <c r="E215" s="161" t="s">
        <v>26</v>
      </c>
      <c r="F215" s="160"/>
      <c r="G215" s="160"/>
      <c r="H215" s="160"/>
    </row>
    <row r="216" spans="1:8" ht="18.75" customHeight="1">
      <c r="A216" s="157">
        <v>2810</v>
      </c>
      <c r="B216" s="158" t="s">
        <v>155</v>
      </c>
      <c r="C216" s="158">
        <v>1</v>
      </c>
      <c r="D216" s="158">
        <v>0</v>
      </c>
      <c r="E216" s="161" t="s">
        <v>784</v>
      </c>
      <c r="F216" s="160">
        <f>SUM(F218)</f>
        <v>0</v>
      </c>
      <c r="G216" s="160">
        <f>SUM(G218)</f>
        <v>0</v>
      </c>
      <c r="H216" s="160">
        <f>SUM(H218)</f>
        <v>0</v>
      </c>
    </row>
    <row r="217" spans="1:11" s="12" customFormat="1" ht="10.5" customHeight="1">
      <c r="A217" s="157"/>
      <c r="B217" s="158"/>
      <c r="C217" s="158"/>
      <c r="D217" s="158"/>
      <c r="E217" s="161" t="s">
        <v>27</v>
      </c>
      <c r="F217" s="160"/>
      <c r="G217" s="160"/>
      <c r="H217" s="160"/>
      <c r="I217" s="9"/>
      <c r="J217" s="9"/>
      <c r="K217" s="9"/>
    </row>
    <row r="218" spans="1:8" ht="16.5" customHeight="1">
      <c r="A218" s="157">
        <v>2811</v>
      </c>
      <c r="B218" s="158" t="s">
        <v>155</v>
      </c>
      <c r="C218" s="158">
        <v>1</v>
      </c>
      <c r="D218" s="158">
        <v>1</v>
      </c>
      <c r="E218" s="161" t="s">
        <v>784</v>
      </c>
      <c r="F218" s="160">
        <f>SUM(G218:H218)</f>
        <v>0</v>
      </c>
      <c r="G218" s="160">
        <v>0</v>
      </c>
      <c r="H218" s="160">
        <v>0</v>
      </c>
    </row>
    <row r="219" spans="1:8" ht="17.25" customHeight="1">
      <c r="A219" s="157">
        <v>2820</v>
      </c>
      <c r="B219" s="158" t="s">
        <v>155</v>
      </c>
      <c r="C219" s="158">
        <v>2</v>
      </c>
      <c r="D219" s="158">
        <v>0</v>
      </c>
      <c r="E219" s="161" t="s">
        <v>785</v>
      </c>
      <c r="F219" s="160">
        <f>SUM(F221:F227)</f>
        <v>0</v>
      </c>
      <c r="G219" s="160">
        <v>0</v>
      </c>
      <c r="H219" s="160">
        <v>0</v>
      </c>
    </row>
    <row r="220" spans="1:11" s="12" customFormat="1" ht="10.5" customHeight="1">
      <c r="A220" s="157"/>
      <c r="B220" s="158"/>
      <c r="C220" s="158"/>
      <c r="D220" s="158"/>
      <c r="E220" s="161" t="s">
        <v>27</v>
      </c>
      <c r="F220" s="160"/>
      <c r="G220" s="160"/>
      <c r="H220" s="160"/>
      <c r="I220" s="9"/>
      <c r="J220" s="9"/>
      <c r="K220" s="9"/>
    </row>
    <row r="221" spans="1:8" ht="15.75">
      <c r="A221" s="157">
        <v>2821</v>
      </c>
      <c r="B221" s="158" t="s">
        <v>155</v>
      </c>
      <c r="C221" s="158">
        <v>2</v>
      </c>
      <c r="D221" s="158">
        <v>1</v>
      </c>
      <c r="E221" s="161" t="s">
        <v>156</v>
      </c>
      <c r="F221" s="160">
        <f aca="true" t="shared" si="2" ref="F221:F227">SUM(G221:H221)</f>
        <v>0</v>
      </c>
      <c r="G221" s="160">
        <v>0</v>
      </c>
      <c r="H221" s="160">
        <v>0</v>
      </c>
    </row>
    <row r="222" spans="1:8" ht="15.75">
      <c r="A222" s="157">
        <v>2822</v>
      </c>
      <c r="B222" s="158" t="s">
        <v>155</v>
      </c>
      <c r="C222" s="158">
        <v>2</v>
      </c>
      <c r="D222" s="158">
        <v>2</v>
      </c>
      <c r="E222" s="161" t="s">
        <v>157</v>
      </c>
      <c r="F222" s="160">
        <f t="shared" si="2"/>
        <v>0</v>
      </c>
      <c r="G222" s="160">
        <v>0</v>
      </c>
      <c r="H222" s="160">
        <v>0</v>
      </c>
    </row>
    <row r="223" spans="1:8" ht="18" customHeight="1">
      <c r="A223" s="157">
        <v>2823</v>
      </c>
      <c r="B223" s="158" t="s">
        <v>155</v>
      </c>
      <c r="C223" s="158">
        <v>2</v>
      </c>
      <c r="D223" s="158">
        <v>3</v>
      </c>
      <c r="E223" s="161" t="s">
        <v>192</v>
      </c>
      <c r="F223" s="160">
        <f t="shared" si="2"/>
        <v>0</v>
      </c>
      <c r="G223" s="160">
        <v>0</v>
      </c>
      <c r="H223" s="160">
        <v>0</v>
      </c>
    </row>
    <row r="224" spans="1:8" ht="15.75">
      <c r="A224" s="157">
        <v>2824</v>
      </c>
      <c r="B224" s="158" t="s">
        <v>155</v>
      </c>
      <c r="C224" s="158">
        <v>2</v>
      </c>
      <c r="D224" s="158">
        <v>4</v>
      </c>
      <c r="E224" s="161" t="s">
        <v>158</v>
      </c>
      <c r="F224" s="160">
        <f t="shared" si="2"/>
        <v>0</v>
      </c>
      <c r="G224" s="160">
        <v>0</v>
      </c>
      <c r="H224" s="160">
        <v>0</v>
      </c>
    </row>
    <row r="225" spans="1:8" ht="15.75">
      <c r="A225" s="157">
        <v>2825</v>
      </c>
      <c r="B225" s="158" t="s">
        <v>155</v>
      </c>
      <c r="C225" s="158">
        <v>2</v>
      </c>
      <c r="D225" s="158">
        <v>5</v>
      </c>
      <c r="E225" s="161" t="s">
        <v>159</v>
      </c>
      <c r="F225" s="160">
        <f t="shared" si="2"/>
        <v>0</v>
      </c>
      <c r="G225" s="160">
        <v>0</v>
      </c>
      <c r="H225" s="160">
        <v>0</v>
      </c>
    </row>
    <row r="226" spans="1:8" ht="15.75">
      <c r="A226" s="157">
        <v>2826</v>
      </c>
      <c r="B226" s="158" t="s">
        <v>155</v>
      </c>
      <c r="C226" s="158">
        <v>2</v>
      </c>
      <c r="D226" s="158">
        <v>6</v>
      </c>
      <c r="E226" s="161" t="s">
        <v>160</v>
      </c>
      <c r="F226" s="160">
        <f t="shared" si="2"/>
        <v>0</v>
      </c>
      <c r="G226" s="160">
        <v>0</v>
      </c>
      <c r="H226" s="160">
        <v>0</v>
      </c>
    </row>
    <row r="227" spans="1:8" ht="24">
      <c r="A227" s="157">
        <v>2827</v>
      </c>
      <c r="B227" s="158" t="s">
        <v>155</v>
      </c>
      <c r="C227" s="158">
        <v>2</v>
      </c>
      <c r="D227" s="158">
        <v>7</v>
      </c>
      <c r="E227" s="161" t="s">
        <v>161</v>
      </c>
      <c r="F227" s="160">
        <f t="shared" si="2"/>
        <v>0</v>
      </c>
      <c r="G227" s="160">
        <v>0</v>
      </c>
      <c r="H227" s="160">
        <v>0</v>
      </c>
    </row>
    <row r="228" spans="1:8" ht="29.25" customHeight="1">
      <c r="A228" s="157">
        <v>2830</v>
      </c>
      <c r="B228" s="158" t="s">
        <v>155</v>
      </c>
      <c r="C228" s="158">
        <v>3</v>
      </c>
      <c r="D228" s="158">
        <v>0</v>
      </c>
      <c r="E228" s="161" t="s">
        <v>786</v>
      </c>
      <c r="F228" s="160">
        <f>SUM(F230:F232)</f>
        <v>0</v>
      </c>
      <c r="G228" s="160">
        <f>SUM(G230:G232)</f>
        <v>0</v>
      </c>
      <c r="H228" s="160">
        <f>SUM(H230:H232)</f>
        <v>0</v>
      </c>
    </row>
    <row r="229" spans="1:11" s="12" customFormat="1" ht="10.5" customHeight="1">
      <c r="A229" s="157"/>
      <c r="B229" s="158"/>
      <c r="C229" s="158"/>
      <c r="D229" s="158"/>
      <c r="E229" s="161" t="s">
        <v>27</v>
      </c>
      <c r="F229" s="160"/>
      <c r="G229" s="160"/>
      <c r="H229" s="160"/>
      <c r="I229" s="9"/>
      <c r="J229" s="9"/>
      <c r="K229" s="9"/>
    </row>
    <row r="230" spans="1:8" ht="15.75">
      <c r="A230" s="157">
        <v>2831</v>
      </c>
      <c r="B230" s="158" t="s">
        <v>155</v>
      </c>
      <c r="C230" s="158">
        <v>3</v>
      </c>
      <c r="D230" s="158">
        <v>1</v>
      </c>
      <c r="E230" s="161" t="s">
        <v>193</v>
      </c>
      <c r="F230" s="160">
        <f>SUM(G230:H230)</f>
        <v>0</v>
      </c>
      <c r="G230" s="160">
        <v>0</v>
      </c>
      <c r="H230" s="160">
        <v>0</v>
      </c>
    </row>
    <row r="231" spans="1:8" ht="15.75">
      <c r="A231" s="157">
        <v>2832</v>
      </c>
      <c r="B231" s="158" t="s">
        <v>155</v>
      </c>
      <c r="C231" s="158">
        <v>3</v>
      </c>
      <c r="D231" s="158">
        <v>2</v>
      </c>
      <c r="E231" s="161" t="s">
        <v>198</v>
      </c>
      <c r="F231" s="160">
        <f>SUM(G231:H231)</f>
        <v>0</v>
      </c>
      <c r="G231" s="160">
        <v>0</v>
      </c>
      <c r="H231" s="160">
        <v>0</v>
      </c>
    </row>
    <row r="232" spans="1:8" ht="18.75" customHeight="1">
      <c r="A232" s="157">
        <v>2833</v>
      </c>
      <c r="B232" s="158" t="s">
        <v>155</v>
      </c>
      <c r="C232" s="158">
        <v>3</v>
      </c>
      <c r="D232" s="158">
        <v>3</v>
      </c>
      <c r="E232" s="161" t="s">
        <v>199</v>
      </c>
      <c r="F232" s="160">
        <f>SUM(G232:H232)</f>
        <v>0</v>
      </c>
      <c r="G232" s="160">
        <v>0</v>
      </c>
      <c r="H232" s="160">
        <v>0</v>
      </c>
    </row>
    <row r="233" spans="1:8" ht="14.25" customHeight="1">
      <c r="A233" s="157">
        <v>2840</v>
      </c>
      <c r="B233" s="158" t="s">
        <v>155</v>
      </c>
      <c r="C233" s="158">
        <v>4</v>
      </c>
      <c r="D233" s="158">
        <v>0</v>
      </c>
      <c r="E233" s="161" t="s">
        <v>200</v>
      </c>
      <c r="F233" s="160">
        <f>SUM(F235:F237)</f>
        <v>0</v>
      </c>
      <c r="G233" s="160">
        <f>SUM(G235:G237)</f>
        <v>0</v>
      </c>
      <c r="H233" s="160">
        <f>SUM(H235:H237)</f>
        <v>0</v>
      </c>
    </row>
    <row r="234" spans="1:11" s="12" customFormat="1" ht="10.5" customHeight="1">
      <c r="A234" s="157"/>
      <c r="B234" s="158"/>
      <c r="C234" s="158"/>
      <c r="D234" s="158"/>
      <c r="E234" s="161" t="s">
        <v>27</v>
      </c>
      <c r="F234" s="160"/>
      <c r="G234" s="160"/>
      <c r="H234" s="160"/>
      <c r="I234" s="9"/>
      <c r="J234" s="9"/>
      <c r="K234" s="9"/>
    </row>
    <row r="235" spans="1:8" ht="14.25" customHeight="1">
      <c r="A235" s="157">
        <v>2841</v>
      </c>
      <c r="B235" s="158" t="s">
        <v>155</v>
      </c>
      <c r="C235" s="158">
        <v>4</v>
      </c>
      <c r="D235" s="158">
        <v>1</v>
      </c>
      <c r="E235" s="161" t="s">
        <v>201</v>
      </c>
      <c r="F235" s="160">
        <f>SUM(G235:H235)</f>
        <v>0</v>
      </c>
      <c r="G235" s="160">
        <v>0</v>
      </c>
      <c r="H235" s="160">
        <v>0</v>
      </c>
    </row>
    <row r="236" spans="1:8" ht="29.25" customHeight="1">
      <c r="A236" s="157">
        <v>2842</v>
      </c>
      <c r="B236" s="158" t="s">
        <v>155</v>
      </c>
      <c r="C236" s="158">
        <v>4</v>
      </c>
      <c r="D236" s="158">
        <v>2</v>
      </c>
      <c r="E236" s="161" t="s">
        <v>202</v>
      </c>
      <c r="F236" s="160">
        <f>SUM(G236:H236)</f>
        <v>0</v>
      </c>
      <c r="G236" s="160">
        <v>0</v>
      </c>
      <c r="H236" s="160">
        <v>0</v>
      </c>
    </row>
    <row r="237" spans="1:8" ht="18.75" customHeight="1">
      <c r="A237" s="157">
        <v>2843</v>
      </c>
      <c r="B237" s="158" t="s">
        <v>155</v>
      </c>
      <c r="C237" s="158">
        <v>4</v>
      </c>
      <c r="D237" s="158">
        <v>3</v>
      </c>
      <c r="E237" s="161" t="s">
        <v>200</v>
      </c>
      <c r="F237" s="160">
        <f>SUM(G237:H237)</f>
        <v>0</v>
      </c>
      <c r="G237" s="160">
        <v>0</v>
      </c>
      <c r="H237" s="160">
        <v>0</v>
      </c>
    </row>
    <row r="238" spans="1:8" ht="26.25" customHeight="1">
      <c r="A238" s="157">
        <v>2850</v>
      </c>
      <c r="B238" s="158" t="s">
        <v>155</v>
      </c>
      <c r="C238" s="158">
        <v>5</v>
      </c>
      <c r="D238" s="158">
        <v>0</v>
      </c>
      <c r="E238" s="162" t="s">
        <v>787</v>
      </c>
      <c r="F238" s="160">
        <f>SUM(F240)</f>
        <v>0</v>
      </c>
      <c r="G238" s="160">
        <f>SUM(G240)</f>
        <v>0</v>
      </c>
      <c r="H238" s="160">
        <f>SUM(H240)</f>
        <v>0</v>
      </c>
    </row>
    <row r="239" spans="1:11" s="12" customFormat="1" ht="10.5" customHeight="1">
      <c r="A239" s="157"/>
      <c r="B239" s="158"/>
      <c r="C239" s="158"/>
      <c r="D239" s="158"/>
      <c r="E239" s="161" t="s">
        <v>27</v>
      </c>
      <c r="F239" s="160"/>
      <c r="G239" s="160"/>
      <c r="H239" s="160"/>
      <c r="I239" s="9"/>
      <c r="J239" s="9"/>
      <c r="K239" s="9"/>
    </row>
    <row r="240" spans="1:8" ht="24" customHeight="1">
      <c r="A240" s="157">
        <v>2851</v>
      </c>
      <c r="B240" s="158" t="s">
        <v>155</v>
      </c>
      <c r="C240" s="158">
        <v>5</v>
      </c>
      <c r="D240" s="158">
        <v>1</v>
      </c>
      <c r="E240" s="162" t="s">
        <v>787</v>
      </c>
      <c r="F240" s="160">
        <f>SUM(G240:H240)</f>
        <v>0</v>
      </c>
      <c r="G240" s="160">
        <v>0</v>
      </c>
      <c r="H240" s="160">
        <v>0</v>
      </c>
    </row>
    <row r="241" spans="1:8" ht="27" customHeight="1">
      <c r="A241" s="157">
        <v>2860</v>
      </c>
      <c r="B241" s="158" t="s">
        <v>155</v>
      </c>
      <c r="C241" s="158">
        <v>6</v>
      </c>
      <c r="D241" s="158">
        <v>0</v>
      </c>
      <c r="E241" s="162" t="s">
        <v>788</v>
      </c>
      <c r="F241" s="160">
        <f>SUM(F243)</f>
        <v>5000</v>
      </c>
      <c r="G241" s="160">
        <v>0</v>
      </c>
      <c r="H241" s="160">
        <f>SUM(H243)</f>
        <v>5000</v>
      </c>
    </row>
    <row r="242" spans="1:11" s="12" customFormat="1" ht="10.5" customHeight="1">
      <c r="A242" s="157"/>
      <c r="B242" s="158"/>
      <c r="C242" s="158"/>
      <c r="D242" s="158"/>
      <c r="E242" s="161" t="s">
        <v>27</v>
      </c>
      <c r="F242" s="160"/>
      <c r="G242" s="160"/>
      <c r="H242" s="160"/>
      <c r="I242" s="9"/>
      <c r="J242" s="9"/>
      <c r="K242" s="9"/>
    </row>
    <row r="243" spans="1:8" ht="18" customHeight="1">
      <c r="A243" s="157">
        <v>2861</v>
      </c>
      <c r="B243" s="158" t="s">
        <v>155</v>
      </c>
      <c r="C243" s="158">
        <v>6</v>
      </c>
      <c r="D243" s="158">
        <v>1</v>
      </c>
      <c r="E243" s="162" t="s">
        <v>788</v>
      </c>
      <c r="F243" s="160">
        <f>SUM(G243:H243)</f>
        <v>5000</v>
      </c>
      <c r="G243" s="160">
        <v>0</v>
      </c>
      <c r="H243" s="160">
        <v>5000</v>
      </c>
    </row>
    <row r="244" spans="1:11" s="22" customFormat="1" ht="44.25" customHeight="1">
      <c r="A244" s="157">
        <v>2900</v>
      </c>
      <c r="B244" s="158" t="s">
        <v>162</v>
      </c>
      <c r="C244" s="158">
        <v>0</v>
      </c>
      <c r="D244" s="158">
        <v>0</v>
      </c>
      <c r="E244" s="161" t="s">
        <v>667</v>
      </c>
      <c r="F244" s="160">
        <f>SUM(F246,F250,F254,F258,F262,F266,F269,F272)</f>
        <v>1700</v>
      </c>
      <c r="G244" s="160">
        <f>SUM(G246,G250,G254,G258,G262,G266,G269,G272)</f>
        <v>1700</v>
      </c>
      <c r="H244" s="160">
        <f>SUM(H246,H250,H254,H258,H262,H266,H269,H272)</f>
        <v>0</v>
      </c>
      <c r="I244" s="9"/>
      <c r="J244" s="9"/>
      <c r="K244" s="9"/>
    </row>
    <row r="245" spans="1:8" ht="11.25" customHeight="1">
      <c r="A245" s="157"/>
      <c r="B245" s="158"/>
      <c r="C245" s="158"/>
      <c r="D245" s="158"/>
      <c r="E245" s="161" t="s">
        <v>26</v>
      </c>
      <c r="F245" s="160"/>
      <c r="G245" s="160"/>
      <c r="H245" s="160"/>
    </row>
    <row r="246" spans="1:8" ht="24.75" customHeight="1">
      <c r="A246" s="157">
        <v>2910</v>
      </c>
      <c r="B246" s="158" t="s">
        <v>162</v>
      </c>
      <c r="C246" s="158">
        <v>1</v>
      </c>
      <c r="D246" s="158">
        <v>0</v>
      </c>
      <c r="E246" s="161" t="s">
        <v>194</v>
      </c>
      <c r="F246" s="160">
        <f>SUM(F248:F249)</f>
        <v>1700</v>
      </c>
      <c r="G246" s="160">
        <f>SUM(G248:G249)</f>
        <v>1700</v>
      </c>
      <c r="H246" s="160">
        <f>SUM(H248:H249)</f>
        <v>0</v>
      </c>
    </row>
    <row r="247" spans="1:11" s="12" customFormat="1" ht="10.5" customHeight="1">
      <c r="A247" s="157"/>
      <c r="B247" s="158"/>
      <c r="C247" s="158"/>
      <c r="D247" s="158"/>
      <c r="E247" s="161" t="s">
        <v>27</v>
      </c>
      <c r="F247" s="160"/>
      <c r="G247" s="160"/>
      <c r="H247" s="160"/>
      <c r="I247" s="9"/>
      <c r="J247" s="9"/>
      <c r="K247" s="9"/>
    </row>
    <row r="248" spans="1:8" ht="19.5" customHeight="1">
      <c r="A248" s="157">
        <v>2911</v>
      </c>
      <c r="B248" s="158" t="s">
        <v>162</v>
      </c>
      <c r="C248" s="158">
        <v>1</v>
      </c>
      <c r="D248" s="158">
        <v>1</v>
      </c>
      <c r="E248" s="161" t="s">
        <v>843</v>
      </c>
      <c r="F248" s="160">
        <f>SUM(G248:H248)</f>
        <v>1700</v>
      </c>
      <c r="G248" s="160">
        <v>1700</v>
      </c>
      <c r="H248" s="160">
        <v>0</v>
      </c>
    </row>
    <row r="249" spans="1:8" ht="18" customHeight="1">
      <c r="A249" s="157">
        <v>2912</v>
      </c>
      <c r="B249" s="158" t="s">
        <v>162</v>
      </c>
      <c r="C249" s="158">
        <v>1</v>
      </c>
      <c r="D249" s="158">
        <v>2</v>
      </c>
      <c r="E249" s="161" t="s">
        <v>163</v>
      </c>
      <c r="F249" s="160">
        <f>SUM(G249:H249)</f>
        <v>0</v>
      </c>
      <c r="G249" s="160">
        <v>0</v>
      </c>
      <c r="H249" s="160">
        <v>0</v>
      </c>
    </row>
    <row r="250" spans="1:8" ht="16.5" customHeight="1">
      <c r="A250" s="157">
        <v>2920</v>
      </c>
      <c r="B250" s="158" t="s">
        <v>162</v>
      </c>
      <c r="C250" s="158">
        <v>2</v>
      </c>
      <c r="D250" s="158">
        <v>0</v>
      </c>
      <c r="E250" s="161" t="s">
        <v>164</v>
      </c>
      <c r="F250" s="160">
        <f>SUM(F252:F253)</f>
        <v>0</v>
      </c>
      <c r="G250" s="160">
        <f>SUM(G252:G253)</f>
        <v>0</v>
      </c>
      <c r="H250" s="160">
        <f>SUM(H252:H253)</f>
        <v>0</v>
      </c>
    </row>
    <row r="251" spans="1:11" s="12" customFormat="1" ht="10.5" customHeight="1">
      <c r="A251" s="157"/>
      <c r="B251" s="158"/>
      <c r="C251" s="158"/>
      <c r="D251" s="158"/>
      <c r="E251" s="161" t="s">
        <v>27</v>
      </c>
      <c r="F251" s="160"/>
      <c r="G251" s="160"/>
      <c r="H251" s="160"/>
      <c r="I251" s="9"/>
      <c r="J251" s="9"/>
      <c r="K251" s="9"/>
    </row>
    <row r="252" spans="1:8" ht="17.25" customHeight="1">
      <c r="A252" s="157">
        <v>2921</v>
      </c>
      <c r="B252" s="158" t="s">
        <v>162</v>
      </c>
      <c r="C252" s="158">
        <v>2</v>
      </c>
      <c r="D252" s="158">
        <v>1</v>
      </c>
      <c r="E252" s="161" t="s">
        <v>165</v>
      </c>
      <c r="F252" s="160">
        <f>SUM(G252:H252)</f>
        <v>0</v>
      </c>
      <c r="G252" s="160">
        <v>0</v>
      </c>
      <c r="H252" s="160">
        <v>0</v>
      </c>
    </row>
    <row r="253" spans="1:8" ht="19.5" customHeight="1">
      <c r="A253" s="157">
        <v>2922</v>
      </c>
      <c r="B253" s="158" t="s">
        <v>162</v>
      </c>
      <c r="C253" s="158">
        <v>2</v>
      </c>
      <c r="D253" s="158">
        <v>2</v>
      </c>
      <c r="E253" s="161" t="s">
        <v>166</v>
      </c>
      <c r="F253" s="160">
        <f>SUM(G253:H253)</f>
        <v>0</v>
      </c>
      <c r="G253" s="160">
        <v>0</v>
      </c>
      <c r="H253" s="160">
        <v>0</v>
      </c>
    </row>
    <row r="254" spans="1:8" ht="28.5" customHeight="1">
      <c r="A254" s="157">
        <v>2930</v>
      </c>
      <c r="B254" s="158" t="s">
        <v>162</v>
      </c>
      <c r="C254" s="158">
        <v>3</v>
      </c>
      <c r="D254" s="158">
        <v>0</v>
      </c>
      <c r="E254" s="161" t="s">
        <v>167</v>
      </c>
      <c r="F254" s="160">
        <f>SUM(F256:F257)</f>
        <v>0</v>
      </c>
      <c r="G254" s="160">
        <f>SUM(G256:G257)</f>
        <v>0</v>
      </c>
      <c r="H254" s="160">
        <f>SUM(H256:H257)</f>
        <v>0</v>
      </c>
    </row>
    <row r="255" spans="1:11" s="12" customFormat="1" ht="10.5" customHeight="1">
      <c r="A255" s="157"/>
      <c r="B255" s="158"/>
      <c r="C255" s="158"/>
      <c r="D255" s="158"/>
      <c r="E255" s="161" t="s">
        <v>27</v>
      </c>
      <c r="F255" s="160"/>
      <c r="G255" s="160"/>
      <c r="H255" s="160"/>
      <c r="I255" s="9"/>
      <c r="J255" s="9"/>
      <c r="K255" s="9"/>
    </row>
    <row r="256" spans="1:8" ht="23.25" customHeight="1">
      <c r="A256" s="157">
        <v>2931</v>
      </c>
      <c r="B256" s="158" t="s">
        <v>162</v>
      </c>
      <c r="C256" s="158">
        <v>3</v>
      </c>
      <c r="D256" s="158">
        <v>1</v>
      </c>
      <c r="E256" s="161" t="s">
        <v>168</v>
      </c>
      <c r="F256" s="160">
        <f>SUM(G256:H256)</f>
        <v>0</v>
      </c>
      <c r="G256" s="160">
        <v>0</v>
      </c>
      <c r="H256" s="160">
        <v>0</v>
      </c>
    </row>
    <row r="257" spans="1:8" ht="15.75">
      <c r="A257" s="157">
        <v>2932</v>
      </c>
      <c r="B257" s="158" t="s">
        <v>162</v>
      </c>
      <c r="C257" s="158">
        <v>3</v>
      </c>
      <c r="D257" s="158">
        <v>2</v>
      </c>
      <c r="E257" s="161" t="s">
        <v>169</v>
      </c>
      <c r="F257" s="160">
        <f>SUM(G257:H257)</f>
        <v>0</v>
      </c>
      <c r="G257" s="160">
        <v>0</v>
      </c>
      <c r="H257" s="160">
        <v>0</v>
      </c>
    </row>
    <row r="258" spans="1:8" ht="16.5" customHeight="1">
      <c r="A258" s="157">
        <v>2940</v>
      </c>
      <c r="B258" s="158" t="s">
        <v>162</v>
      </c>
      <c r="C258" s="158">
        <v>4</v>
      </c>
      <c r="D258" s="158">
        <v>0</v>
      </c>
      <c r="E258" s="161" t="s">
        <v>844</v>
      </c>
      <c r="F258" s="160">
        <f>SUM(F260:F261)</f>
        <v>0</v>
      </c>
      <c r="G258" s="160">
        <f>SUM(G260:G261)</f>
        <v>0</v>
      </c>
      <c r="H258" s="160">
        <f>SUM(H260:H261)</f>
        <v>0</v>
      </c>
    </row>
    <row r="259" spans="1:11" s="12" customFormat="1" ht="12.75" customHeight="1">
      <c r="A259" s="157"/>
      <c r="B259" s="158"/>
      <c r="C259" s="158"/>
      <c r="D259" s="158"/>
      <c r="E259" s="161" t="s">
        <v>27</v>
      </c>
      <c r="F259" s="160"/>
      <c r="G259" s="160"/>
      <c r="H259" s="160"/>
      <c r="I259" s="9"/>
      <c r="J259" s="9"/>
      <c r="K259" s="9"/>
    </row>
    <row r="260" spans="1:8" ht="18.75" customHeight="1">
      <c r="A260" s="157">
        <v>2941</v>
      </c>
      <c r="B260" s="158" t="s">
        <v>162</v>
      </c>
      <c r="C260" s="158">
        <v>4</v>
      </c>
      <c r="D260" s="158">
        <v>1</v>
      </c>
      <c r="E260" s="161" t="s">
        <v>170</v>
      </c>
      <c r="F260" s="160">
        <f>SUM(G260:H260)</f>
        <v>0</v>
      </c>
      <c r="G260" s="160">
        <v>0</v>
      </c>
      <c r="H260" s="160">
        <v>0</v>
      </c>
    </row>
    <row r="261" spans="1:8" ht="15.75" customHeight="1">
      <c r="A261" s="157">
        <v>2942</v>
      </c>
      <c r="B261" s="158" t="s">
        <v>162</v>
      </c>
      <c r="C261" s="158">
        <v>4</v>
      </c>
      <c r="D261" s="158">
        <v>2</v>
      </c>
      <c r="E261" s="161" t="s">
        <v>171</v>
      </c>
      <c r="F261" s="160">
        <f>SUM(G261:H261)</f>
        <v>0</v>
      </c>
      <c r="G261" s="160">
        <v>0</v>
      </c>
      <c r="H261" s="160">
        <v>0</v>
      </c>
    </row>
    <row r="262" spans="1:8" ht="15.75" customHeight="1">
      <c r="A262" s="157">
        <v>2950</v>
      </c>
      <c r="B262" s="158" t="s">
        <v>162</v>
      </c>
      <c r="C262" s="158">
        <v>5</v>
      </c>
      <c r="D262" s="158">
        <v>0</v>
      </c>
      <c r="E262" s="161" t="s">
        <v>845</v>
      </c>
      <c r="F262" s="160">
        <f>SUM(F264:F265)</f>
        <v>0</v>
      </c>
      <c r="G262" s="160">
        <f>SUM(G264:G265)</f>
        <v>0</v>
      </c>
      <c r="H262" s="160">
        <f>SUM(H264:H265)</f>
        <v>0</v>
      </c>
    </row>
    <row r="263" spans="1:11" s="12" customFormat="1" ht="10.5" customHeight="1">
      <c r="A263" s="157"/>
      <c r="B263" s="158"/>
      <c r="C263" s="158"/>
      <c r="D263" s="158"/>
      <c r="E263" s="161" t="s">
        <v>27</v>
      </c>
      <c r="F263" s="160"/>
      <c r="G263" s="160"/>
      <c r="H263" s="160"/>
      <c r="I263" s="9"/>
      <c r="J263" s="9"/>
      <c r="K263" s="9"/>
    </row>
    <row r="264" spans="1:8" ht="15.75">
      <c r="A264" s="157">
        <v>2951</v>
      </c>
      <c r="B264" s="158" t="s">
        <v>162</v>
      </c>
      <c r="C264" s="158">
        <v>5</v>
      </c>
      <c r="D264" s="158">
        <v>1</v>
      </c>
      <c r="E264" s="161" t="s">
        <v>172</v>
      </c>
      <c r="F264" s="160">
        <f>SUM(G264:H264)</f>
        <v>0</v>
      </c>
      <c r="G264" s="160">
        <v>0</v>
      </c>
      <c r="H264" s="160">
        <v>0</v>
      </c>
    </row>
    <row r="265" spans="1:8" ht="16.5" customHeight="1">
      <c r="A265" s="157">
        <v>2952</v>
      </c>
      <c r="B265" s="158" t="s">
        <v>162</v>
      </c>
      <c r="C265" s="158">
        <v>5</v>
      </c>
      <c r="D265" s="158">
        <v>2</v>
      </c>
      <c r="E265" s="161" t="s">
        <v>173</v>
      </c>
      <c r="F265" s="160">
        <f>SUM(G265:H265)</f>
        <v>0</v>
      </c>
      <c r="G265" s="160">
        <v>0</v>
      </c>
      <c r="H265" s="160">
        <v>0</v>
      </c>
    </row>
    <row r="266" spans="1:8" ht="17.25" customHeight="1">
      <c r="A266" s="157">
        <v>2960</v>
      </c>
      <c r="B266" s="158" t="s">
        <v>162</v>
      </c>
      <c r="C266" s="158">
        <v>6</v>
      </c>
      <c r="D266" s="158">
        <v>0</v>
      </c>
      <c r="E266" s="161" t="s">
        <v>846</v>
      </c>
      <c r="F266" s="160">
        <f>SUM(F268)</f>
        <v>0</v>
      </c>
      <c r="G266" s="160">
        <f>SUM(G268)</f>
        <v>0</v>
      </c>
      <c r="H266" s="160">
        <f>SUM(H268)</f>
        <v>0</v>
      </c>
    </row>
    <row r="267" spans="1:11" s="12" customFormat="1" ht="14.25" customHeight="1">
      <c r="A267" s="157"/>
      <c r="B267" s="158"/>
      <c r="C267" s="158"/>
      <c r="D267" s="158"/>
      <c r="E267" s="161" t="s">
        <v>27</v>
      </c>
      <c r="F267" s="160"/>
      <c r="G267" s="160"/>
      <c r="H267" s="160"/>
      <c r="I267" s="9"/>
      <c r="J267" s="9"/>
      <c r="K267" s="9"/>
    </row>
    <row r="268" spans="1:8" ht="16.5" customHeight="1">
      <c r="A268" s="157">
        <v>2961</v>
      </c>
      <c r="B268" s="158" t="s">
        <v>162</v>
      </c>
      <c r="C268" s="158">
        <v>6</v>
      </c>
      <c r="D268" s="158">
        <v>1</v>
      </c>
      <c r="E268" s="161" t="s">
        <v>846</v>
      </c>
      <c r="F268" s="160">
        <f>SUM(G268:H268)</f>
        <v>0</v>
      </c>
      <c r="G268" s="160">
        <v>0</v>
      </c>
      <c r="H268" s="160">
        <v>0</v>
      </c>
    </row>
    <row r="269" spans="1:8" ht="26.25" customHeight="1">
      <c r="A269" s="157">
        <v>2970</v>
      </c>
      <c r="B269" s="158" t="s">
        <v>162</v>
      </c>
      <c r="C269" s="158">
        <v>7</v>
      </c>
      <c r="D269" s="158">
        <v>0</v>
      </c>
      <c r="E269" s="161" t="s">
        <v>847</v>
      </c>
      <c r="F269" s="160">
        <f>SUM(F271)</f>
        <v>0</v>
      </c>
      <c r="G269" s="160">
        <f>SUM(G271)</f>
        <v>0</v>
      </c>
      <c r="H269" s="160">
        <f>SUM(H271)</f>
        <v>0</v>
      </c>
    </row>
    <row r="270" spans="1:11" s="12" customFormat="1" ht="10.5" customHeight="1">
      <c r="A270" s="157"/>
      <c r="B270" s="158"/>
      <c r="C270" s="158"/>
      <c r="D270" s="158"/>
      <c r="E270" s="161" t="s">
        <v>27</v>
      </c>
      <c r="F270" s="160"/>
      <c r="G270" s="160"/>
      <c r="H270" s="160"/>
      <c r="I270" s="9"/>
      <c r="J270" s="9"/>
      <c r="K270" s="9"/>
    </row>
    <row r="271" spans="1:8" ht="27.75" customHeight="1">
      <c r="A271" s="157">
        <v>2971</v>
      </c>
      <c r="B271" s="158" t="s">
        <v>162</v>
      </c>
      <c r="C271" s="158">
        <v>7</v>
      </c>
      <c r="D271" s="158">
        <v>1</v>
      </c>
      <c r="E271" s="161" t="s">
        <v>847</v>
      </c>
      <c r="F271" s="160">
        <f>SUM(G271:H271)</f>
        <v>0</v>
      </c>
      <c r="G271" s="160">
        <v>0</v>
      </c>
      <c r="H271" s="160">
        <v>0</v>
      </c>
    </row>
    <row r="272" spans="1:8" ht="15.75" customHeight="1">
      <c r="A272" s="157">
        <v>2980</v>
      </c>
      <c r="B272" s="158" t="s">
        <v>162</v>
      </c>
      <c r="C272" s="158">
        <v>8</v>
      </c>
      <c r="D272" s="158">
        <v>0</v>
      </c>
      <c r="E272" s="161" t="s">
        <v>848</v>
      </c>
      <c r="F272" s="160">
        <f>SUM(F274)</f>
        <v>0</v>
      </c>
      <c r="G272" s="160">
        <f>SUM(G274)</f>
        <v>0</v>
      </c>
      <c r="H272" s="160">
        <f>SUM(H274)</f>
        <v>0</v>
      </c>
    </row>
    <row r="273" spans="1:11" s="12" customFormat="1" ht="10.5" customHeight="1">
      <c r="A273" s="157"/>
      <c r="B273" s="158"/>
      <c r="C273" s="158"/>
      <c r="D273" s="158"/>
      <c r="E273" s="161" t="s">
        <v>27</v>
      </c>
      <c r="F273" s="160"/>
      <c r="G273" s="160"/>
      <c r="H273" s="160"/>
      <c r="I273" s="9"/>
      <c r="J273" s="9"/>
      <c r="K273" s="9"/>
    </row>
    <row r="274" spans="1:8" ht="15" customHeight="1">
      <c r="A274" s="157">
        <v>2981</v>
      </c>
      <c r="B274" s="158" t="s">
        <v>162</v>
      </c>
      <c r="C274" s="158">
        <v>8</v>
      </c>
      <c r="D274" s="158">
        <v>1</v>
      </c>
      <c r="E274" s="161" t="s">
        <v>848</v>
      </c>
      <c r="F274" s="160">
        <f>SUM(G274:H274)</f>
        <v>0</v>
      </c>
      <c r="G274" s="160">
        <v>0</v>
      </c>
      <c r="H274" s="160">
        <v>0</v>
      </c>
    </row>
    <row r="275" spans="1:11" s="22" customFormat="1" ht="38.25" customHeight="1">
      <c r="A275" s="157">
        <v>3000</v>
      </c>
      <c r="B275" s="158" t="s">
        <v>175</v>
      </c>
      <c r="C275" s="158">
        <v>0</v>
      </c>
      <c r="D275" s="158">
        <v>0</v>
      </c>
      <c r="E275" s="161" t="s">
        <v>668</v>
      </c>
      <c r="F275" s="160">
        <f>SUM(F277,F281,F284,F287,F290,F293,F296,F299,F303)</f>
        <v>424.2</v>
      </c>
      <c r="G275" s="160">
        <f>SUM(G277,G281,G284,G287,G290,G293,G296,G299,G303)</f>
        <v>424.2</v>
      </c>
      <c r="H275" s="160">
        <f>SUM(H277,H281,H284,H287,H290,H293,H296,H299,H303)</f>
        <v>0</v>
      </c>
      <c r="I275" s="9"/>
      <c r="J275" s="9"/>
      <c r="K275" s="9"/>
    </row>
    <row r="276" spans="1:8" ht="11.25" customHeight="1">
      <c r="A276" s="157"/>
      <c r="B276" s="158"/>
      <c r="C276" s="158"/>
      <c r="D276" s="158"/>
      <c r="E276" s="161" t="s">
        <v>26</v>
      </c>
      <c r="F276" s="160"/>
      <c r="G276" s="160"/>
      <c r="H276" s="160"/>
    </row>
    <row r="277" spans="1:8" ht="18" customHeight="1">
      <c r="A277" s="157">
        <v>3010</v>
      </c>
      <c r="B277" s="158" t="s">
        <v>175</v>
      </c>
      <c r="C277" s="158">
        <v>1</v>
      </c>
      <c r="D277" s="158">
        <v>0</v>
      </c>
      <c r="E277" s="161" t="s">
        <v>174</v>
      </c>
      <c r="F277" s="160">
        <f>SUM(F279:F280)</f>
        <v>0</v>
      </c>
      <c r="G277" s="160">
        <f>SUM(G279:G280)</f>
        <v>0</v>
      </c>
      <c r="H277" s="160">
        <f>SUM(H279:H280)</f>
        <v>0</v>
      </c>
    </row>
    <row r="278" spans="1:11" s="12" customFormat="1" ht="16.5" customHeight="1">
      <c r="A278" s="157"/>
      <c r="B278" s="158"/>
      <c r="C278" s="158"/>
      <c r="D278" s="158"/>
      <c r="E278" s="161" t="s">
        <v>27</v>
      </c>
      <c r="F278" s="160"/>
      <c r="G278" s="160"/>
      <c r="H278" s="160"/>
      <c r="I278" s="9"/>
      <c r="J278" s="9"/>
      <c r="K278" s="9"/>
    </row>
    <row r="279" spans="1:8" ht="18.75" customHeight="1">
      <c r="A279" s="157">
        <v>3011</v>
      </c>
      <c r="B279" s="158" t="s">
        <v>175</v>
      </c>
      <c r="C279" s="158">
        <v>1</v>
      </c>
      <c r="D279" s="158">
        <v>1</v>
      </c>
      <c r="E279" s="161" t="s">
        <v>849</v>
      </c>
      <c r="F279" s="160">
        <f>SUM(G279:H279)</f>
        <v>0</v>
      </c>
      <c r="G279" s="160">
        <v>0</v>
      </c>
      <c r="H279" s="160">
        <v>0</v>
      </c>
    </row>
    <row r="280" spans="1:8" ht="17.25" customHeight="1">
      <c r="A280" s="157">
        <v>3012</v>
      </c>
      <c r="B280" s="158" t="s">
        <v>175</v>
      </c>
      <c r="C280" s="158">
        <v>1</v>
      </c>
      <c r="D280" s="158">
        <v>2</v>
      </c>
      <c r="E280" s="161" t="s">
        <v>850</v>
      </c>
      <c r="F280" s="160">
        <f>SUM(G280:H280)</f>
        <v>0</v>
      </c>
      <c r="G280" s="160">
        <v>0</v>
      </c>
      <c r="H280" s="160">
        <v>0</v>
      </c>
    </row>
    <row r="281" spans="1:8" ht="15" customHeight="1">
      <c r="A281" s="157">
        <v>3020</v>
      </c>
      <c r="B281" s="158" t="s">
        <v>175</v>
      </c>
      <c r="C281" s="158">
        <v>2</v>
      </c>
      <c r="D281" s="158">
        <v>0</v>
      </c>
      <c r="E281" s="161" t="s">
        <v>851</v>
      </c>
      <c r="F281" s="160">
        <f>SUM(F283)</f>
        <v>0</v>
      </c>
      <c r="G281" s="160">
        <f>SUM(G283)</f>
        <v>0</v>
      </c>
      <c r="H281" s="160">
        <f>SUM(H283)</f>
        <v>0</v>
      </c>
    </row>
    <row r="282" spans="1:11" s="12" customFormat="1" ht="10.5" customHeight="1">
      <c r="A282" s="157"/>
      <c r="B282" s="158"/>
      <c r="C282" s="158"/>
      <c r="D282" s="158"/>
      <c r="E282" s="161" t="s">
        <v>27</v>
      </c>
      <c r="F282" s="160"/>
      <c r="G282" s="160"/>
      <c r="H282" s="160"/>
      <c r="I282" s="9"/>
      <c r="J282" s="9"/>
      <c r="K282" s="9"/>
    </row>
    <row r="283" spans="1:8" ht="15.75" customHeight="1">
      <c r="A283" s="157">
        <v>3021</v>
      </c>
      <c r="B283" s="158" t="s">
        <v>175</v>
      </c>
      <c r="C283" s="158">
        <v>2</v>
      </c>
      <c r="D283" s="158">
        <v>1</v>
      </c>
      <c r="E283" s="161" t="s">
        <v>851</v>
      </c>
      <c r="F283" s="160">
        <f>SUM(G283:H283)</f>
        <v>0</v>
      </c>
      <c r="G283" s="160">
        <v>0</v>
      </c>
      <c r="H283" s="160">
        <v>0</v>
      </c>
    </row>
    <row r="284" spans="1:8" ht="14.25" customHeight="1">
      <c r="A284" s="157">
        <v>3030</v>
      </c>
      <c r="B284" s="158" t="s">
        <v>175</v>
      </c>
      <c r="C284" s="158">
        <v>3</v>
      </c>
      <c r="D284" s="158">
        <v>0</v>
      </c>
      <c r="E284" s="161" t="s">
        <v>852</v>
      </c>
      <c r="F284" s="160">
        <f>SUM(F286)</f>
        <v>0</v>
      </c>
      <c r="G284" s="160">
        <f>SUM(G286)</f>
        <v>0</v>
      </c>
      <c r="H284" s="160">
        <f>SUM(H286)</f>
        <v>0</v>
      </c>
    </row>
    <row r="285" spans="1:11" s="12" customFormat="1" ht="15.75">
      <c r="A285" s="157"/>
      <c r="B285" s="158"/>
      <c r="C285" s="158"/>
      <c r="D285" s="158"/>
      <c r="E285" s="161" t="s">
        <v>27</v>
      </c>
      <c r="F285" s="160"/>
      <c r="G285" s="160"/>
      <c r="H285" s="160"/>
      <c r="I285" s="9"/>
      <c r="J285" s="9"/>
      <c r="K285" s="9"/>
    </row>
    <row r="286" spans="1:11" s="12" customFormat="1" ht="15.75">
      <c r="A286" s="157">
        <v>3031</v>
      </c>
      <c r="B286" s="158" t="s">
        <v>175</v>
      </c>
      <c r="C286" s="158">
        <v>3</v>
      </c>
      <c r="D286" s="158" t="s">
        <v>92</v>
      </c>
      <c r="E286" s="161" t="s">
        <v>852</v>
      </c>
      <c r="F286" s="160">
        <f>SUM(G286:H286)</f>
        <v>0</v>
      </c>
      <c r="G286" s="160">
        <v>0</v>
      </c>
      <c r="H286" s="160">
        <v>0</v>
      </c>
      <c r="I286" s="9"/>
      <c r="J286" s="9"/>
      <c r="K286" s="9"/>
    </row>
    <row r="287" spans="1:8" ht="18" customHeight="1">
      <c r="A287" s="157">
        <v>3040</v>
      </c>
      <c r="B287" s="158" t="s">
        <v>175</v>
      </c>
      <c r="C287" s="158">
        <v>4</v>
      </c>
      <c r="D287" s="158">
        <v>0</v>
      </c>
      <c r="E287" s="161" t="s">
        <v>853</v>
      </c>
      <c r="F287" s="160">
        <f>SUM(F289)</f>
        <v>0</v>
      </c>
      <c r="G287" s="160">
        <f>SUM(G289)</f>
        <v>0</v>
      </c>
      <c r="H287" s="160">
        <f>SUM(H289)</f>
        <v>0</v>
      </c>
    </row>
    <row r="288" spans="1:11" s="12" customFormat="1" ht="10.5" customHeight="1">
      <c r="A288" s="157"/>
      <c r="B288" s="158"/>
      <c r="C288" s="158"/>
      <c r="D288" s="158"/>
      <c r="E288" s="161" t="s">
        <v>27</v>
      </c>
      <c r="F288" s="160"/>
      <c r="G288" s="160"/>
      <c r="H288" s="160"/>
      <c r="I288" s="9"/>
      <c r="J288" s="9"/>
      <c r="K288" s="9"/>
    </row>
    <row r="289" spans="1:8" ht="16.5" customHeight="1">
      <c r="A289" s="157">
        <v>3041</v>
      </c>
      <c r="B289" s="158" t="s">
        <v>175</v>
      </c>
      <c r="C289" s="158">
        <v>4</v>
      </c>
      <c r="D289" s="158">
        <v>1</v>
      </c>
      <c r="E289" s="161" t="s">
        <v>853</v>
      </c>
      <c r="F289" s="160">
        <f>SUM(G289:H289)</f>
        <v>0</v>
      </c>
      <c r="G289" s="160">
        <v>0</v>
      </c>
      <c r="H289" s="160">
        <v>0</v>
      </c>
    </row>
    <row r="290" spans="1:8" ht="12" customHeight="1">
      <c r="A290" s="157">
        <v>3050</v>
      </c>
      <c r="B290" s="158" t="s">
        <v>175</v>
      </c>
      <c r="C290" s="158">
        <v>5</v>
      </c>
      <c r="D290" s="158">
        <v>0</v>
      </c>
      <c r="E290" s="161" t="s">
        <v>854</v>
      </c>
      <c r="F290" s="160">
        <f>SUM(F292)</f>
        <v>0</v>
      </c>
      <c r="G290" s="160">
        <f>SUM(G292)</f>
        <v>0</v>
      </c>
      <c r="H290" s="160">
        <f>SUM(H292)</f>
        <v>0</v>
      </c>
    </row>
    <row r="291" spans="1:11" s="12" customFormat="1" ht="10.5" customHeight="1">
      <c r="A291" s="157"/>
      <c r="B291" s="158"/>
      <c r="C291" s="158"/>
      <c r="D291" s="158"/>
      <c r="E291" s="161" t="s">
        <v>27</v>
      </c>
      <c r="F291" s="160"/>
      <c r="G291" s="160"/>
      <c r="H291" s="160"/>
      <c r="I291" s="9"/>
      <c r="J291" s="9"/>
      <c r="K291" s="9"/>
    </row>
    <row r="292" spans="1:8" ht="15.75" customHeight="1">
      <c r="A292" s="157">
        <v>3051</v>
      </c>
      <c r="B292" s="158" t="s">
        <v>175</v>
      </c>
      <c r="C292" s="158">
        <v>5</v>
      </c>
      <c r="D292" s="158">
        <v>1</v>
      </c>
      <c r="E292" s="161" t="s">
        <v>854</v>
      </c>
      <c r="F292" s="160">
        <f>SUM(G292:H292)</f>
        <v>0</v>
      </c>
      <c r="G292" s="160">
        <v>0</v>
      </c>
      <c r="H292" s="160">
        <v>0</v>
      </c>
    </row>
    <row r="293" spans="1:8" ht="16.5" customHeight="1">
      <c r="A293" s="157">
        <v>3060</v>
      </c>
      <c r="B293" s="158" t="s">
        <v>175</v>
      </c>
      <c r="C293" s="158">
        <v>6</v>
      </c>
      <c r="D293" s="158">
        <v>0</v>
      </c>
      <c r="E293" s="161" t="s">
        <v>855</v>
      </c>
      <c r="F293" s="160">
        <f>SUM(F295)</f>
        <v>0</v>
      </c>
      <c r="G293" s="160">
        <f>SUM(G295)</f>
        <v>0</v>
      </c>
      <c r="H293" s="160">
        <f>SUM(H295)</f>
        <v>0</v>
      </c>
    </row>
    <row r="294" spans="1:11" s="12" customFormat="1" ht="10.5" customHeight="1">
      <c r="A294" s="157"/>
      <c r="B294" s="158"/>
      <c r="C294" s="158"/>
      <c r="D294" s="158"/>
      <c r="E294" s="161" t="s">
        <v>27</v>
      </c>
      <c r="F294" s="160"/>
      <c r="G294" s="160"/>
      <c r="H294" s="160"/>
      <c r="I294" s="9"/>
      <c r="J294" s="9"/>
      <c r="K294" s="9"/>
    </row>
    <row r="295" spans="1:8" ht="15.75" customHeight="1">
      <c r="A295" s="157">
        <v>3061</v>
      </c>
      <c r="B295" s="158" t="s">
        <v>175</v>
      </c>
      <c r="C295" s="158">
        <v>6</v>
      </c>
      <c r="D295" s="158">
        <v>1</v>
      </c>
      <c r="E295" s="161" t="s">
        <v>855</v>
      </c>
      <c r="F295" s="160">
        <f>SUM(G295:H295)</f>
        <v>0</v>
      </c>
      <c r="G295" s="160">
        <v>0</v>
      </c>
      <c r="H295" s="160">
        <v>0</v>
      </c>
    </row>
    <row r="296" spans="1:8" ht="26.25" customHeight="1">
      <c r="A296" s="157">
        <v>3070</v>
      </c>
      <c r="B296" s="158" t="s">
        <v>175</v>
      </c>
      <c r="C296" s="158">
        <v>7</v>
      </c>
      <c r="D296" s="158">
        <v>0</v>
      </c>
      <c r="E296" s="161" t="s">
        <v>856</v>
      </c>
      <c r="F296" s="160">
        <f>SUM(F298)</f>
        <v>424.2</v>
      </c>
      <c r="G296" s="160">
        <f>SUM(G298)</f>
        <v>424.2</v>
      </c>
      <c r="H296" s="160">
        <f>SUM(H298)</f>
        <v>0</v>
      </c>
    </row>
    <row r="297" spans="1:11" s="12" customFormat="1" ht="10.5" customHeight="1">
      <c r="A297" s="157"/>
      <c r="B297" s="158"/>
      <c r="C297" s="158"/>
      <c r="D297" s="158"/>
      <c r="E297" s="161" t="s">
        <v>27</v>
      </c>
      <c r="F297" s="160"/>
      <c r="G297" s="160"/>
      <c r="H297" s="160"/>
      <c r="I297" s="9"/>
      <c r="J297" s="9"/>
      <c r="K297" s="9"/>
    </row>
    <row r="298" spans="1:8" ht="21.75" customHeight="1">
      <c r="A298" s="157">
        <v>3071</v>
      </c>
      <c r="B298" s="158" t="s">
        <v>175</v>
      </c>
      <c r="C298" s="158">
        <v>7</v>
      </c>
      <c r="D298" s="158">
        <v>1</v>
      </c>
      <c r="E298" s="161" t="s">
        <v>856</v>
      </c>
      <c r="F298" s="160">
        <f>SUM(G298:H298)</f>
        <v>424.2</v>
      </c>
      <c r="G298" s="160">
        <v>424.2</v>
      </c>
      <c r="H298" s="160">
        <v>0</v>
      </c>
    </row>
    <row r="299" spans="1:8" ht="27" customHeight="1">
      <c r="A299" s="157">
        <v>3080</v>
      </c>
      <c r="B299" s="158" t="s">
        <v>175</v>
      </c>
      <c r="C299" s="158">
        <v>8</v>
      </c>
      <c r="D299" s="158">
        <v>0</v>
      </c>
      <c r="E299" s="161" t="s">
        <v>858</v>
      </c>
      <c r="F299" s="160">
        <f>SUM(F301)</f>
        <v>0</v>
      </c>
      <c r="G299" s="160">
        <f>SUM(G301)</f>
        <v>0</v>
      </c>
      <c r="H299" s="160">
        <f>SUM(H301)</f>
        <v>0</v>
      </c>
    </row>
    <row r="300" spans="1:11" s="12" customFormat="1" ht="10.5" customHeight="1">
      <c r="A300" s="157"/>
      <c r="B300" s="158"/>
      <c r="C300" s="158"/>
      <c r="D300" s="158"/>
      <c r="E300" s="161" t="s">
        <v>27</v>
      </c>
      <c r="F300" s="160"/>
      <c r="G300" s="160"/>
      <c r="H300" s="160"/>
      <c r="I300" s="9"/>
      <c r="J300" s="9"/>
      <c r="K300" s="9"/>
    </row>
    <row r="301" spans="1:8" ht="30" customHeight="1">
      <c r="A301" s="157">
        <v>3081</v>
      </c>
      <c r="B301" s="158" t="s">
        <v>175</v>
      </c>
      <c r="C301" s="158">
        <v>8</v>
      </c>
      <c r="D301" s="158">
        <v>1</v>
      </c>
      <c r="E301" s="161" t="s">
        <v>858</v>
      </c>
      <c r="F301" s="160">
        <f>SUM(G301:H301)</f>
        <v>0</v>
      </c>
      <c r="G301" s="160">
        <v>0</v>
      </c>
      <c r="H301" s="160">
        <v>0</v>
      </c>
    </row>
    <row r="302" spans="1:11" s="12" customFormat="1" ht="10.5" customHeight="1">
      <c r="A302" s="157"/>
      <c r="B302" s="158"/>
      <c r="C302" s="158"/>
      <c r="D302" s="158"/>
      <c r="E302" s="161" t="s">
        <v>27</v>
      </c>
      <c r="F302" s="160"/>
      <c r="G302" s="160"/>
      <c r="H302" s="160"/>
      <c r="I302" s="9"/>
      <c r="J302" s="9"/>
      <c r="K302" s="9"/>
    </row>
    <row r="303" spans="1:8" ht="13.5" customHeight="1">
      <c r="A303" s="157">
        <v>3090</v>
      </c>
      <c r="B303" s="158" t="s">
        <v>175</v>
      </c>
      <c r="C303" s="158">
        <v>9</v>
      </c>
      <c r="D303" s="158">
        <v>0</v>
      </c>
      <c r="E303" s="161" t="s">
        <v>859</v>
      </c>
      <c r="F303" s="160">
        <f>SUM(F305:F306)</f>
        <v>0</v>
      </c>
      <c r="G303" s="160">
        <f>SUM(G305:G306)</f>
        <v>0</v>
      </c>
      <c r="H303" s="160">
        <f>SUM(H305:H306)</f>
        <v>0</v>
      </c>
    </row>
    <row r="304" spans="1:11" s="12" customFormat="1" ht="10.5" customHeight="1">
      <c r="A304" s="157"/>
      <c r="B304" s="158"/>
      <c r="C304" s="158"/>
      <c r="D304" s="158"/>
      <c r="E304" s="161" t="s">
        <v>27</v>
      </c>
      <c r="F304" s="160"/>
      <c r="G304" s="160"/>
      <c r="H304" s="160"/>
      <c r="I304" s="9"/>
      <c r="J304" s="9"/>
      <c r="K304" s="9"/>
    </row>
    <row r="305" spans="1:8" ht="17.25" customHeight="1">
      <c r="A305" s="157">
        <v>3091</v>
      </c>
      <c r="B305" s="158" t="s">
        <v>175</v>
      </c>
      <c r="C305" s="158">
        <v>9</v>
      </c>
      <c r="D305" s="158">
        <v>1</v>
      </c>
      <c r="E305" s="161" t="s">
        <v>859</v>
      </c>
      <c r="F305" s="160">
        <f>SUM(G305:H305)</f>
        <v>0</v>
      </c>
      <c r="G305" s="160">
        <v>0</v>
      </c>
      <c r="H305" s="160">
        <v>0</v>
      </c>
    </row>
    <row r="306" spans="1:8" ht="27" customHeight="1">
      <c r="A306" s="157">
        <v>3092</v>
      </c>
      <c r="B306" s="158" t="s">
        <v>175</v>
      </c>
      <c r="C306" s="158">
        <v>9</v>
      </c>
      <c r="D306" s="158">
        <v>2</v>
      </c>
      <c r="E306" s="161" t="s">
        <v>195</v>
      </c>
      <c r="F306" s="160">
        <f>SUM(G306:H306)</f>
        <v>0</v>
      </c>
      <c r="G306" s="160">
        <v>0</v>
      </c>
      <c r="H306" s="160">
        <v>0</v>
      </c>
    </row>
    <row r="307" spans="1:11" s="22" customFormat="1" ht="32.25" customHeight="1">
      <c r="A307" s="157">
        <v>3100</v>
      </c>
      <c r="B307" s="158" t="s">
        <v>176</v>
      </c>
      <c r="C307" s="158">
        <v>0</v>
      </c>
      <c r="D307" s="158">
        <v>0</v>
      </c>
      <c r="E307" s="162" t="s">
        <v>669</v>
      </c>
      <c r="F307" s="160">
        <f>SUM(F309)</f>
        <v>920</v>
      </c>
      <c r="G307" s="160">
        <f>SUM(G309)</f>
        <v>920</v>
      </c>
      <c r="H307" s="160">
        <f>SUM(H309)</f>
        <v>0</v>
      </c>
      <c r="I307" s="9"/>
      <c r="J307" s="9"/>
      <c r="K307" s="9"/>
    </row>
    <row r="308" spans="1:8" ht="11.25" customHeight="1">
      <c r="A308" s="157"/>
      <c r="B308" s="158"/>
      <c r="C308" s="158"/>
      <c r="D308" s="158"/>
      <c r="E308" s="161" t="s">
        <v>26</v>
      </c>
      <c r="F308" s="160"/>
      <c r="G308" s="160"/>
      <c r="H308" s="160"/>
    </row>
    <row r="309" spans="1:8" ht="15.75">
      <c r="A309" s="157">
        <v>3110</v>
      </c>
      <c r="B309" s="158" t="s">
        <v>176</v>
      </c>
      <c r="C309" s="158">
        <v>1</v>
      </c>
      <c r="D309" s="158">
        <v>0</v>
      </c>
      <c r="E309" s="162" t="s">
        <v>5</v>
      </c>
      <c r="F309" s="160">
        <f>SUM(F311)</f>
        <v>920</v>
      </c>
      <c r="G309" s="160">
        <f>SUM(G311)</f>
        <v>920</v>
      </c>
      <c r="H309" s="160">
        <f>SUM(H311)</f>
        <v>0</v>
      </c>
    </row>
    <row r="310" spans="1:11" s="12" customFormat="1" ht="10.5" customHeight="1">
      <c r="A310" s="157"/>
      <c r="B310" s="158"/>
      <c r="C310" s="158"/>
      <c r="D310" s="158"/>
      <c r="E310" s="161" t="s">
        <v>27</v>
      </c>
      <c r="F310" s="160"/>
      <c r="G310" s="160"/>
      <c r="H310" s="160"/>
      <c r="I310" s="9"/>
      <c r="J310" s="9"/>
      <c r="K310" s="9"/>
    </row>
    <row r="311" spans="1:8" ht="15.75">
      <c r="A311" s="157">
        <v>3112</v>
      </c>
      <c r="B311" s="158" t="s">
        <v>176</v>
      </c>
      <c r="C311" s="158">
        <v>1</v>
      </c>
      <c r="D311" s="158">
        <v>2</v>
      </c>
      <c r="E311" s="162" t="s">
        <v>916</v>
      </c>
      <c r="F311" s="160">
        <f>SUM(G311:H311)-Ekamutner!F93</f>
        <v>920</v>
      </c>
      <c r="G311" s="160">
        <v>920</v>
      </c>
      <c r="H311" s="160">
        <v>0</v>
      </c>
    </row>
    <row r="312" spans="1:8" ht="15.75">
      <c r="A312" s="163"/>
      <c r="B312" s="164"/>
      <c r="C312" s="165"/>
      <c r="D312" s="166"/>
      <c r="E312" s="167"/>
      <c r="F312" s="168"/>
      <c r="G312" s="168"/>
      <c r="H312" s="168"/>
    </row>
    <row r="313" spans="1:14" s="1" customFormat="1" ht="58.5" customHeight="1">
      <c r="A313" s="169"/>
      <c r="B313" s="170"/>
      <c r="C313" s="170"/>
      <c r="D313" s="170"/>
      <c r="E313" s="170"/>
      <c r="F313" s="170"/>
      <c r="G313" s="170"/>
      <c r="H313" s="170"/>
      <c r="I313" s="9"/>
      <c r="J313" s="9"/>
      <c r="K313" s="9"/>
      <c r="L313" s="52"/>
      <c r="M313" s="45"/>
      <c r="N313" s="45"/>
    </row>
    <row r="314" spans="1:14" s="1" customFormat="1" ht="15">
      <c r="A314" s="171"/>
      <c r="B314" s="172"/>
      <c r="C314" s="172"/>
      <c r="D314" s="172"/>
      <c r="E314" s="172"/>
      <c r="F314" s="172"/>
      <c r="G314" s="173"/>
      <c r="H314" s="174"/>
      <c r="I314" s="9"/>
      <c r="J314" s="9"/>
      <c r="K314" s="9"/>
      <c r="L314" s="47"/>
      <c r="M314" s="45"/>
      <c r="N314" s="45"/>
    </row>
    <row r="315" spans="1:8" ht="15.75">
      <c r="A315" s="163"/>
      <c r="B315" s="175"/>
      <c r="C315" s="165"/>
      <c r="D315" s="166"/>
      <c r="E315" s="167"/>
      <c r="F315" s="168"/>
      <c r="G315" s="168"/>
      <c r="H315" s="168"/>
    </row>
    <row r="316" spans="1:8" ht="15.75">
      <c r="A316" s="163"/>
      <c r="B316" s="175"/>
      <c r="C316" s="165"/>
      <c r="D316" s="166"/>
      <c r="E316" s="168"/>
      <c r="F316" s="168"/>
      <c r="G316" s="168"/>
      <c r="H316" s="168"/>
    </row>
    <row r="317" spans="1:8" ht="15.75">
      <c r="A317" s="163"/>
      <c r="B317" s="175"/>
      <c r="C317" s="176"/>
      <c r="D317" s="177"/>
      <c r="E317" s="167"/>
      <c r="F317" s="168"/>
      <c r="G317" s="168"/>
      <c r="H317" s="168"/>
    </row>
  </sheetData>
  <sheetProtection/>
  <protectedRanges>
    <protectedRange sqref="F304:H304 G310:H311 F308:H308 G305:H306" name="Range24"/>
    <protectedRange sqref="F291 G289:H289 G286:H286 F288:H288 G291:H292 F285:H285" name="Range22"/>
    <protectedRange sqref="G268:H268 G256:H257 F259:H259 F267:H267 G264:H265 G260:H261 F263:H263" name="Range20"/>
    <protectedRange sqref="F242:H242 G240:H240 G235:H237 F239:H239 G243:H243 F234:H234" name="Range18"/>
    <protectedRange sqref="F217:H217 F215:H215 G212:H213 G218:H218 F211:H211" name="Range16"/>
    <protectedRange sqref="G194:H197 F193:H193 G188:H191 F186:H186" name="Range14"/>
    <protectedRange sqref="G169:H169 F174:H174 G161:H161 F163:H163 F171:H171 F166:H166 G164:H164 G172:H172 F168:H168 F160:H160" name="Range12"/>
    <protectedRange sqref="G144:H144 F146:H146 G136:H141 F143:H143" name="Range10"/>
    <protectedRange sqref="G119:H123 F118:H118 G114:H116 F113:H113" name="Range8"/>
    <protectedRange sqref="F93:H93 G88:H88 G82:H82 F84:H84 F95:H95 F90:H90 G85:H85 F87:H87 G91:H91 G96:H96 F81:H81" name="Range6"/>
    <protectedRange sqref="F58:H58 F48:H48 F50:H50 G46:H47 F52:H52 G56:H56 G59:H59 G53:H53 F55:H55 F61:H61" name="Range4"/>
    <protectedRange sqref="F16:H16 F25:H25 F21:H21 G17:H19 G26:H28 G22:H23 F14:H14" name="Range2"/>
    <protectedRange sqref="A1:IV6" name="Range1"/>
    <protectedRange sqref="F30:H30 G40:H40 F39:H39 G31:H31 F33:H33 G37:H37 F44:H44 G34:H34 F36:H36 F42:H42" name="Range3"/>
    <protectedRange sqref="G75:H75 G78:H79 G62:H62 F64:H64 F77:H77 F74:H74 G70:H72 G65:H65 F67:H67 F69:H69 F81:H81" name="Range5"/>
    <protectedRange sqref="G105:H111 G97:H97 F99:H99 G100:H103" name="Range7"/>
    <protectedRange sqref="F134:H134 G129:H132 G126:H126 F128:H128 G135:H135 F125:H125" name="Range9"/>
    <protectedRange sqref="F154:H154 F157:H157 G149:H149 F151:H151 G155:H155 G158:H158 G152:H152 F148:H148" name="Range11"/>
    <protectedRange sqref="G184:H184 F180:H180 G175:H175 F177:H177 G181:H181 F183:H183 G178:H178 F174:H174" name="Range13"/>
    <protectedRange sqref="F205:H205 G206:H206 F208:H208 G200:H203 G209:H209 F199:H199" name="Range15"/>
    <protectedRange sqref="G230:H232 G220:H227 F229:H229" name="Range17"/>
    <protectedRange sqref="F247:H247 F255:H255 G252:H253 G248:H249 F251:H251 F245:H245" name="Range19"/>
    <protectedRange sqref="F282:H282 F285:H285 G271:H271 F273:H273 G279:H280 G283:H283 G274:H274 F276:H276 F278:H278 F270:H270" name="Range21"/>
    <protectedRange sqref="G298:H298 F297:H297 G295:H295 G301:H301 F300:H300 F302:H302 F294:H294" name="Range23"/>
  </protectedRanges>
  <mergeCells count="11">
    <mergeCell ref="E8:E10"/>
    <mergeCell ref="A8:A10"/>
    <mergeCell ref="F8:F10"/>
    <mergeCell ref="G8:H9"/>
    <mergeCell ref="A1:H1"/>
    <mergeCell ref="A3:H3"/>
    <mergeCell ref="G7:H7"/>
    <mergeCell ref="A5:H6"/>
    <mergeCell ref="B8:B10"/>
    <mergeCell ref="C8:C10"/>
    <mergeCell ref="D8:D10"/>
  </mergeCells>
  <printOptions/>
  <pageMargins left="0.38" right="0.17" top="0.34" bottom="0.45" header="0.17" footer="0.24"/>
  <pageSetup firstPageNumber="7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9">
      <selection activeCell="E11" sqref="E11:F11"/>
    </sheetView>
  </sheetViews>
  <sheetFormatPr defaultColWidth="9.140625" defaultRowHeight="12.75"/>
  <cols>
    <col min="1" max="1" width="5.8515625" style="34" customWidth="1"/>
    <col min="2" max="2" width="49.57421875" style="34" customWidth="1"/>
    <col min="3" max="3" width="7.28125" style="15" customWidth="1"/>
    <col min="4" max="4" width="12.140625" style="34" customWidth="1"/>
    <col min="5" max="5" width="12.28125" style="34" customWidth="1"/>
    <col min="6" max="6" width="12.00390625" style="34" customWidth="1"/>
    <col min="7" max="7" width="14.8515625" style="34" customWidth="1"/>
    <col min="8" max="8" width="12.28125" style="34" customWidth="1"/>
    <col min="9" max="9" width="12.00390625" style="34" customWidth="1"/>
    <col min="10" max="10" width="14.8515625" style="34" customWidth="1"/>
    <col min="11" max="11" width="12.28125" style="34" customWidth="1"/>
    <col min="12" max="12" width="12.00390625" style="34" customWidth="1"/>
    <col min="13" max="16384" width="9.140625" style="34" customWidth="1"/>
  </cols>
  <sheetData>
    <row r="1" spans="1:12" s="41" customFormat="1" ht="12.75">
      <c r="A1" s="178" t="s">
        <v>985</v>
      </c>
      <c r="B1" s="179"/>
      <c r="C1" s="179"/>
      <c r="D1" s="179"/>
      <c r="E1" s="179"/>
      <c r="F1" s="179"/>
      <c r="G1" s="48"/>
      <c r="H1" s="48"/>
      <c r="I1" s="48"/>
      <c r="J1" s="48"/>
      <c r="K1" s="48"/>
      <c r="L1" s="48"/>
    </row>
    <row r="2" spans="1:12" s="41" customFormat="1" ht="18" customHeight="1">
      <c r="A2" s="388" t="s">
        <v>613</v>
      </c>
      <c r="B2" s="388"/>
      <c r="C2" s="388"/>
      <c r="D2" s="388"/>
      <c r="E2" s="388"/>
      <c r="F2" s="388"/>
      <c r="G2" s="67"/>
      <c r="H2" s="67"/>
      <c r="I2" s="67"/>
      <c r="J2" s="67"/>
      <c r="K2" s="67"/>
      <c r="L2" s="49"/>
    </row>
    <row r="3" spans="1:12" s="43" customFormat="1" ht="32.25" customHeight="1">
      <c r="A3" s="389" t="s">
        <v>614</v>
      </c>
      <c r="B3" s="389"/>
      <c r="C3" s="389"/>
      <c r="D3" s="389"/>
      <c r="E3" s="389"/>
      <c r="F3" s="389"/>
      <c r="G3" s="68"/>
      <c r="H3" s="68"/>
      <c r="I3" s="68"/>
      <c r="J3" s="68"/>
      <c r="K3" s="68"/>
      <c r="L3" s="68"/>
    </row>
    <row r="4" spans="1:13" s="43" customFormat="1" ht="9" customHeight="1">
      <c r="A4" s="180" t="s">
        <v>985</v>
      </c>
      <c r="B4" s="180"/>
      <c r="C4" s="180"/>
      <c r="D4" s="180"/>
      <c r="E4" s="180"/>
      <c r="F4" s="180"/>
      <c r="G4" s="70"/>
      <c r="H4" s="70"/>
      <c r="I4" s="70"/>
      <c r="J4" s="70"/>
      <c r="K4" s="70"/>
      <c r="L4" s="70"/>
      <c r="M4" s="42" t="s">
        <v>985</v>
      </c>
    </row>
    <row r="5" spans="1:13" s="43" customFormat="1" ht="6.75" customHeight="1">
      <c r="A5" s="181"/>
      <c r="B5" s="181"/>
      <c r="C5" s="181"/>
      <c r="D5" s="181"/>
      <c r="E5" s="181"/>
      <c r="F5" s="181"/>
      <c r="G5" s="71"/>
      <c r="H5" s="71"/>
      <c r="I5" s="71"/>
      <c r="J5" s="71"/>
      <c r="K5" s="71"/>
      <c r="L5" s="71"/>
      <c r="M5" s="40"/>
    </row>
    <row r="6" spans="1:12" s="35" customFormat="1" ht="16.5" thickBot="1">
      <c r="A6" s="182"/>
      <c r="B6" s="182"/>
      <c r="C6" s="182"/>
      <c r="D6" s="183"/>
      <c r="E6" s="369" t="s">
        <v>611</v>
      </c>
      <c r="F6" s="369"/>
      <c r="G6" s="50"/>
      <c r="H6" s="50"/>
      <c r="I6" s="50"/>
      <c r="J6" s="50"/>
      <c r="K6" s="28"/>
      <c r="L6" s="28"/>
    </row>
    <row r="7" spans="1:9" ht="13.5" customHeight="1">
      <c r="A7" s="394" t="s">
        <v>107</v>
      </c>
      <c r="B7" s="390" t="s">
        <v>917</v>
      </c>
      <c r="C7" s="391"/>
      <c r="D7" s="368" t="s">
        <v>768</v>
      </c>
      <c r="E7" s="391" t="s">
        <v>26</v>
      </c>
      <c r="F7" s="396"/>
      <c r="G7" s="50"/>
      <c r="H7" s="50"/>
      <c r="I7" s="50"/>
    </row>
    <row r="8" spans="1:9" ht="17.25" customHeight="1" thickBot="1">
      <c r="A8" s="395"/>
      <c r="B8" s="392"/>
      <c r="C8" s="393"/>
      <c r="D8" s="379"/>
      <c r="E8" s="393"/>
      <c r="F8" s="367"/>
      <c r="G8" s="56"/>
      <c r="H8" s="56"/>
      <c r="I8" s="56"/>
    </row>
    <row r="9" spans="1:9" ht="25.5">
      <c r="A9" s="395"/>
      <c r="B9" s="184" t="s">
        <v>918</v>
      </c>
      <c r="C9" s="185" t="s">
        <v>919</v>
      </c>
      <c r="D9" s="186"/>
      <c r="E9" s="187" t="s">
        <v>103</v>
      </c>
      <c r="F9" s="188" t="s">
        <v>104</v>
      </c>
      <c r="G9" s="56"/>
      <c r="H9" s="56"/>
      <c r="I9" s="56"/>
    </row>
    <row r="10" spans="1:9" ht="19.5">
      <c r="A10" s="189">
        <v>1</v>
      </c>
      <c r="B10" s="189">
        <v>2</v>
      </c>
      <c r="C10" s="189" t="s">
        <v>920</v>
      </c>
      <c r="D10" s="125">
        <v>7</v>
      </c>
      <c r="E10" s="125">
        <v>8</v>
      </c>
      <c r="F10" s="122">
        <v>9</v>
      </c>
      <c r="G10" s="55"/>
      <c r="H10" s="55"/>
      <c r="I10" s="55"/>
    </row>
    <row r="11" spans="1:6" ht="36.75" customHeight="1">
      <c r="A11" s="157">
        <v>4000</v>
      </c>
      <c r="B11" s="190" t="s">
        <v>670</v>
      </c>
      <c r="C11" s="191"/>
      <c r="D11" s="135">
        <f>SUM(D13,D174,D209)</f>
        <v>31292.800000000003</v>
      </c>
      <c r="E11" s="135">
        <f>SUM(E13,E174,E209)</f>
        <v>18245.7</v>
      </c>
      <c r="F11" s="135">
        <f>SUM(F13,F174,F209)</f>
        <v>13047.1</v>
      </c>
    </row>
    <row r="12" spans="1:6" ht="12.75">
      <c r="A12" s="157"/>
      <c r="B12" s="192" t="s">
        <v>29</v>
      </c>
      <c r="C12" s="191"/>
      <c r="D12" s="135"/>
      <c r="E12" s="135"/>
      <c r="F12" s="135"/>
    </row>
    <row r="13" spans="1:6" ht="42" customHeight="1">
      <c r="A13" s="157">
        <v>4050</v>
      </c>
      <c r="B13" s="193" t="s">
        <v>671</v>
      </c>
      <c r="C13" s="194" t="s">
        <v>551</v>
      </c>
      <c r="D13" s="135">
        <f>SUM(D15,D28,D71,D86,D96,D130,D145)</f>
        <v>18245.7</v>
      </c>
      <c r="E13" s="135">
        <f>SUM(E15,E28,E71,E86,E96,E130,E145)</f>
        <v>18245.7</v>
      </c>
      <c r="F13" s="135">
        <f>SUM(F15,F28,F71,F86,F96,F130,F145)</f>
        <v>0</v>
      </c>
    </row>
    <row r="14" spans="1:6" ht="12.75">
      <c r="A14" s="157"/>
      <c r="B14" s="192" t="s">
        <v>29</v>
      </c>
      <c r="C14" s="191"/>
      <c r="D14" s="135"/>
      <c r="E14" s="135"/>
      <c r="F14" s="135"/>
    </row>
    <row r="15" spans="1:6" ht="30.75" customHeight="1">
      <c r="A15" s="157">
        <v>4100</v>
      </c>
      <c r="B15" s="130" t="s">
        <v>672</v>
      </c>
      <c r="C15" s="195" t="s">
        <v>551</v>
      </c>
      <c r="D15" s="135">
        <f>SUM(D17,D22,D25)</f>
        <v>14100</v>
      </c>
      <c r="E15" s="135">
        <f>SUM(E17,E22,E25)</f>
        <v>14100</v>
      </c>
      <c r="F15" s="135">
        <f>SUM(F17,F22,F25)</f>
        <v>0</v>
      </c>
    </row>
    <row r="16" spans="1:6" ht="12.75">
      <c r="A16" s="157"/>
      <c r="B16" s="192" t="s">
        <v>29</v>
      </c>
      <c r="C16" s="191"/>
      <c r="D16" s="135"/>
      <c r="E16" s="135"/>
      <c r="F16" s="135"/>
    </row>
    <row r="17" spans="1:6" ht="24">
      <c r="A17" s="157">
        <v>4110</v>
      </c>
      <c r="B17" s="196" t="s">
        <v>673</v>
      </c>
      <c r="C17" s="195" t="s">
        <v>551</v>
      </c>
      <c r="D17" s="135">
        <f>SUM(D19:D21)</f>
        <v>14100</v>
      </c>
      <c r="E17" s="135">
        <f>SUM(E19:E21)</f>
        <v>14100</v>
      </c>
      <c r="F17" s="132" t="s">
        <v>557</v>
      </c>
    </row>
    <row r="18" spans="1:6" ht="12.75">
      <c r="A18" s="157"/>
      <c r="B18" s="192" t="s">
        <v>27</v>
      </c>
      <c r="C18" s="195"/>
      <c r="D18" s="135"/>
      <c r="E18" s="135"/>
      <c r="F18" s="132"/>
    </row>
    <row r="19" spans="1:6" ht="24">
      <c r="A19" s="157">
        <v>4111</v>
      </c>
      <c r="B19" s="197" t="s">
        <v>921</v>
      </c>
      <c r="C19" s="198" t="s">
        <v>178</v>
      </c>
      <c r="D19" s="135">
        <f>SUM(E19:F19)</f>
        <v>13000</v>
      </c>
      <c r="E19" s="135">
        <v>13000</v>
      </c>
      <c r="F19" s="132" t="s">
        <v>557</v>
      </c>
    </row>
    <row r="20" spans="1:6" ht="24">
      <c r="A20" s="157">
        <v>4112</v>
      </c>
      <c r="B20" s="197" t="s">
        <v>922</v>
      </c>
      <c r="C20" s="198" t="s">
        <v>179</v>
      </c>
      <c r="D20" s="135">
        <f>SUM(E20:F20)</f>
        <v>1100</v>
      </c>
      <c r="E20" s="135">
        <v>1100</v>
      </c>
      <c r="F20" s="132" t="s">
        <v>557</v>
      </c>
    </row>
    <row r="21" spans="1:6" ht="12.75">
      <c r="A21" s="157">
        <v>4114</v>
      </c>
      <c r="B21" s="197" t="s">
        <v>923</v>
      </c>
      <c r="C21" s="198" t="s">
        <v>177</v>
      </c>
      <c r="D21" s="135">
        <f>SUM(E21:F21)</f>
        <v>0</v>
      </c>
      <c r="E21" s="135">
        <v>0</v>
      </c>
      <c r="F21" s="132" t="s">
        <v>557</v>
      </c>
    </row>
    <row r="22" spans="1:6" ht="22.5">
      <c r="A22" s="157">
        <v>4120</v>
      </c>
      <c r="B22" s="199" t="s">
        <v>674</v>
      </c>
      <c r="C22" s="195" t="s">
        <v>551</v>
      </c>
      <c r="D22" s="135">
        <f>SUM(D24)</f>
        <v>0</v>
      </c>
      <c r="E22" s="135">
        <f>SUM(E24)</f>
        <v>0</v>
      </c>
      <c r="F22" s="132" t="s">
        <v>557</v>
      </c>
    </row>
    <row r="23" spans="1:6" ht="12.75">
      <c r="A23" s="157"/>
      <c r="B23" s="192" t="s">
        <v>27</v>
      </c>
      <c r="C23" s="195"/>
      <c r="D23" s="135"/>
      <c r="E23" s="135"/>
      <c r="F23" s="132"/>
    </row>
    <row r="24" spans="1:6" ht="13.5" customHeight="1">
      <c r="A24" s="157">
        <v>4121</v>
      </c>
      <c r="B24" s="197" t="s">
        <v>925</v>
      </c>
      <c r="C24" s="198" t="s">
        <v>180</v>
      </c>
      <c r="D24" s="135">
        <f>SUM(E24:F24)</f>
        <v>0</v>
      </c>
      <c r="E24" s="135">
        <v>0</v>
      </c>
      <c r="F24" s="132" t="s">
        <v>557</v>
      </c>
    </row>
    <row r="25" spans="1:6" ht="25.5" customHeight="1">
      <c r="A25" s="157">
        <v>4130</v>
      </c>
      <c r="B25" s="199" t="s">
        <v>675</v>
      </c>
      <c r="C25" s="195" t="s">
        <v>551</v>
      </c>
      <c r="D25" s="135">
        <f>SUM(D27)</f>
        <v>0</v>
      </c>
      <c r="E25" s="135">
        <f>SUM(E27)</f>
        <v>0</v>
      </c>
      <c r="F25" s="135">
        <f>SUM(F27)</f>
        <v>0</v>
      </c>
    </row>
    <row r="26" spans="1:6" ht="12.75">
      <c r="A26" s="157"/>
      <c r="B26" s="192" t="s">
        <v>27</v>
      </c>
      <c r="C26" s="195"/>
      <c r="D26" s="135"/>
      <c r="E26" s="135"/>
      <c r="F26" s="132"/>
    </row>
    <row r="27" spans="1:6" ht="13.5" customHeight="1">
      <c r="A27" s="157">
        <v>4131</v>
      </c>
      <c r="B27" s="199" t="s">
        <v>181</v>
      </c>
      <c r="C27" s="198" t="s">
        <v>182</v>
      </c>
      <c r="D27" s="135">
        <f>SUM(E27:F27)</f>
        <v>0</v>
      </c>
      <c r="E27" s="135">
        <v>0</v>
      </c>
      <c r="F27" s="132" t="s">
        <v>558</v>
      </c>
    </row>
    <row r="28" spans="1:6" ht="36" customHeight="1">
      <c r="A28" s="157">
        <v>4200</v>
      </c>
      <c r="B28" s="197" t="s">
        <v>676</v>
      </c>
      <c r="C28" s="195" t="s">
        <v>551</v>
      </c>
      <c r="D28" s="135">
        <f>SUM(D30,D39,D44,D54,D57,D61)</f>
        <v>2665.5</v>
      </c>
      <c r="E28" s="135">
        <f>SUM(E30,E39,E44,E54,E57,E61)</f>
        <v>2665.5</v>
      </c>
      <c r="F28" s="132" t="s">
        <v>557</v>
      </c>
    </row>
    <row r="29" spans="1:6" ht="12.75">
      <c r="A29" s="157"/>
      <c r="B29" s="192" t="s">
        <v>29</v>
      </c>
      <c r="C29" s="191"/>
      <c r="D29" s="135"/>
      <c r="E29" s="135"/>
      <c r="F29" s="135"/>
    </row>
    <row r="30" spans="1:6" ht="33">
      <c r="A30" s="157">
        <v>4210</v>
      </c>
      <c r="B30" s="199" t="s">
        <v>677</v>
      </c>
      <c r="C30" s="195" t="s">
        <v>551</v>
      </c>
      <c r="D30" s="135">
        <f>SUM(D32:D38)</f>
        <v>372</v>
      </c>
      <c r="E30" s="135">
        <f>SUM(E32:E38)</f>
        <v>372</v>
      </c>
      <c r="F30" s="132" t="s">
        <v>557</v>
      </c>
    </row>
    <row r="31" spans="1:6" ht="12.75">
      <c r="A31" s="157"/>
      <c r="B31" s="192" t="s">
        <v>27</v>
      </c>
      <c r="C31" s="195"/>
      <c r="D31" s="135"/>
      <c r="E31" s="135"/>
      <c r="F31" s="132"/>
    </row>
    <row r="32" spans="1:6" ht="24">
      <c r="A32" s="157">
        <v>4211</v>
      </c>
      <c r="B32" s="197" t="s">
        <v>183</v>
      </c>
      <c r="C32" s="198" t="s">
        <v>184</v>
      </c>
      <c r="D32" s="135">
        <f aca="true" t="shared" si="0" ref="D32:D38">SUM(E32:F32)</f>
        <v>0</v>
      </c>
      <c r="E32" s="135">
        <v>0</v>
      </c>
      <c r="F32" s="132" t="s">
        <v>557</v>
      </c>
    </row>
    <row r="33" spans="1:6" ht="12.75">
      <c r="A33" s="157">
        <v>4212</v>
      </c>
      <c r="B33" s="199" t="s">
        <v>678</v>
      </c>
      <c r="C33" s="198" t="s">
        <v>185</v>
      </c>
      <c r="D33" s="135">
        <f t="shared" si="0"/>
        <v>300</v>
      </c>
      <c r="E33" s="135">
        <v>300</v>
      </c>
      <c r="F33" s="132" t="s">
        <v>557</v>
      </c>
    </row>
    <row r="34" spans="1:6" ht="12.75">
      <c r="A34" s="157">
        <v>4213</v>
      </c>
      <c r="B34" s="197" t="s">
        <v>926</v>
      </c>
      <c r="C34" s="198" t="s">
        <v>186</v>
      </c>
      <c r="D34" s="135">
        <f t="shared" si="0"/>
        <v>0</v>
      </c>
      <c r="E34" s="135">
        <v>0</v>
      </c>
      <c r="F34" s="132" t="s">
        <v>557</v>
      </c>
    </row>
    <row r="35" spans="1:6" ht="12.75">
      <c r="A35" s="157">
        <v>4214</v>
      </c>
      <c r="B35" s="197" t="s">
        <v>927</v>
      </c>
      <c r="C35" s="198" t="s">
        <v>187</v>
      </c>
      <c r="D35" s="135">
        <f t="shared" si="0"/>
        <v>72</v>
      </c>
      <c r="E35" s="135">
        <v>72</v>
      </c>
      <c r="F35" s="132" t="s">
        <v>557</v>
      </c>
    </row>
    <row r="36" spans="1:6" ht="12.75">
      <c r="A36" s="157">
        <v>4215</v>
      </c>
      <c r="B36" s="197" t="s">
        <v>928</v>
      </c>
      <c r="C36" s="198" t="s">
        <v>188</v>
      </c>
      <c r="D36" s="135">
        <f t="shared" si="0"/>
        <v>0</v>
      </c>
      <c r="E36" s="135">
        <v>0</v>
      </c>
      <c r="F36" s="132" t="s">
        <v>557</v>
      </c>
    </row>
    <row r="37" spans="1:6" ht="17.25" customHeight="1">
      <c r="A37" s="157">
        <v>4216</v>
      </c>
      <c r="B37" s="197" t="s">
        <v>929</v>
      </c>
      <c r="C37" s="198" t="s">
        <v>189</v>
      </c>
      <c r="D37" s="135">
        <f t="shared" si="0"/>
        <v>0</v>
      </c>
      <c r="E37" s="135">
        <v>0</v>
      </c>
      <c r="F37" s="132" t="s">
        <v>557</v>
      </c>
    </row>
    <row r="38" spans="1:6" ht="12.75">
      <c r="A38" s="157">
        <v>4217</v>
      </c>
      <c r="B38" s="197" t="s">
        <v>930</v>
      </c>
      <c r="C38" s="198" t="s">
        <v>190</v>
      </c>
      <c r="D38" s="135">
        <f t="shared" si="0"/>
        <v>0</v>
      </c>
      <c r="E38" s="135">
        <v>0</v>
      </c>
      <c r="F38" s="132" t="s">
        <v>557</v>
      </c>
    </row>
    <row r="39" spans="1:6" ht="24">
      <c r="A39" s="157">
        <v>4220</v>
      </c>
      <c r="B39" s="199" t="s">
        <v>679</v>
      </c>
      <c r="C39" s="195" t="s">
        <v>551</v>
      </c>
      <c r="D39" s="135">
        <f>SUM(D41:D43)</f>
        <v>0</v>
      </c>
      <c r="E39" s="135">
        <f>SUM(E41:E43)</f>
        <v>0</v>
      </c>
      <c r="F39" s="132" t="s">
        <v>557</v>
      </c>
    </row>
    <row r="40" spans="1:6" ht="12.75">
      <c r="A40" s="157"/>
      <c r="B40" s="192" t="s">
        <v>27</v>
      </c>
      <c r="C40" s="195"/>
      <c r="D40" s="135"/>
      <c r="E40" s="135"/>
      <c r="F40" s="132"/>
    </row>
    <row r="41" spans="1:6" ht="12.75">
      <c r="A41" s="157">
        <v>4221</v>
      </c>
      <c r="B41" s="197" t="s">
        <v>931</v>
      </c>
      <c r="C41" s="200">
        <v>4221</v>
      </c>
      <c r="D41" s="135">
        <f>SUM(E41:F41)</f>
        <v>0</v>
      </c>
      <c r="E41" s="135">
        <v>0</v>
      </c>
      <c r="F41" s="132" t="s">
        <v>557</v>
      </c>
    </row>
    <row r="42" spans="1:6" ht="12.75">
      <c r="A42" s="157">
        <v>4222</v>
      </c>
      <c r="B42" s="197" t="s">
        <v>932</v>
      </c>
      <c r="C42" s="198" t="s">
        <v>513</v>
      </c>
      <c r="D42" s="135">
        <f>SUM(E42:F42)</f>
        <v>0</v>
      </c>
      <c r="E42" s="135">
        <v>0</v>
      </c>
      <c r="F42" s="132" t="s">
        <v>557</v>
      </c>
    </row>
    <row r="43" spans="1:6" ht="12.75">
      <c r="A43" s="157">
        <v>4223</v>
      </c>
      <c r="B43" s="197" t="s">
        <v>933</v>
      </c>
      <c r="C43" s="198" t="s">
        <v>514</v>
      </c>
      <c r="D43" s="135">
        <f>SUM(E43:F43)</f>
        <v>0</v>
      </c>
      <c r="E43" s="135">
        <v>0</v>
      </c>
      <c r="F43" s="132" t="s">
        <v>557</v>
      </c>
    </row>
    <row r="44" spans="1:6" ht="45">
      <c r="A44" s="157">
        <v>4230</v>
      </c>
      <c r="B44" s="199" t="s">
        <v>680</v>
      </c>
      <c r="C44" s="195" t="s">
        <v>551</v>
      </c>
      <c r="D44" s="135">
        <f>SUM(D46:D53)</f>
        <v>1993.5</v>
      </c>
      <c r="E44" s="135">
        <f>SUM(E46:E53)</f>
        <v>1993.5</v>
      </c>
      <c r="F44" s="132" t="s">
        <v>557</v>
      </c>
    </row>
    <row r="45" spans="1:6" ht="12.75">
      <c r="A45" s="157"/>
      <c r="B45" s="192" t="s">
        <v>27</v>
      </c>
      <c r="C45" s="195"/>
      <c r="D45" s="135"/>
      <c r="E45" s="135"/>
      <c r="F45" s="132"/>
    </row>
    <row r="46" spans="1:6" ht="12.75">
      <c r="A46" s="157">
        <v>4231</v>
      </c>
      <c r="B46" s="197" t="s">
        <v>934</v>
      </c>
      <c r="C46" s="198" t="s">
        <v>515</v>
      </c>
      <c r="D46" s="135">
        <f aca="true" t="shared" si="1" ref="D46:D53">SUM(E46:F46)</f>
        <v>0</v>
      </c>
      <c r="E46" s="135">
        <v>0</v>
      </c>
      <c r="F46" s="132" t="s">
        <v>557</v>
      </c>
    </row>
    <row r="47" spans="1:6" ht="12.75">
      <c r="A47" s="157">
        <v>4232</v>
      </c>
      <c r="B47" s="197" t="s">
        <v>935</v>
      </c>
      <c r="C47" s="198" t="s">
        <v>516</v>
      </c>
      <c r="D47" s="135">
        <f t="shared" si="1"/>
        <v>51</v>
      </c>
      <c r="E47" s="135">
        <v>51</v>
      </c>
      <c r="F47" s="132" t="s">
        <v>557</v>
      </c>
    </row>
    <row r="48" spans="1:6" ht="24">
      <c r="A48" s="157">
        <v>4233</v>
      </c>
      <c r="B48" s="197" t="s">
        <v>936</v>
      </c>
      <c r="C48" s="198" t="s">
        <v>517</v>
      </c>
      <c r="D48" s="135">
        <f t="shared" si="1"/>
        <v>0</v>
      </c>
      <c r="E48" s="135">
        <v>0</v>
      </c>
      <c r="F48" s="132" t="s">
        <v>557</v>
      </c>
    </row>
    <row r="49" spans="1:6" ht="12.75">
      <c r="A49" s="157">
        <v>4234</v>
      </c>
      <c r="B49" s="197" t="s">
        <v>937</v>
      </c>
      <c r="C49" s="198" t="s">
        <v>518</v>
      </c>
      <c r="D49" s="135">
        <f t="shared" si="1"/>
        <v>132.5</v>
      </c>
      <c r="E49" s="135">
        <v>132.5</v>
      </c>
      <c r="F49" s="132" t="s">
        <v>557</v>
      </c>
    </row>
    <row r="50" spans="1:6" ht="12.75">
      <c r="A50" s="157">
        <v>4235</v>
      </c>
      <c r="B50" s="201" t="s">
        <v>938</v>
      </c>
      <c r="C50" s="202">
        <v>4235</v>
      </c>
      <c r="D50" s="135">
        <f t="shared" si="1"/>
        <v>110</v>
      </c>
      <c r="E50" s="135">
        <v>110</v>
      </c>
      <c r="F50" s="132" t="s">
        <v>557</v>
      </c>
    </row>
    <row r="51" spans="1:6" ht="24">
      <c r="A51" s="157">
        <v>4236</v>
      </c>
      <c r="B51" s="197" t="s">
        <v>939</v>
      </c>
      <c r="C51" s="198" t="s">
        <v>519</v>
      </c>
      <c r="D51" s="135">
        <f t="shared" si="1"/>
        <v>0</v>
      </c>
      <c r="E51" s="135">
        <v>0</v>
      </c>
      <c r="F51" s="132" t="s">
        <v>557</v>
      </c>
    </row>
    <row r="52" spans="1:6" ht="12.75">
      <c r="A52" s="157">
        <v>4237</v>
      </c>
      <c r="B52" s="197" t="s">
        <v>940</v>
      </c>
      <c r="C52" s="198" t="s">
        <v>520</v>
      </c>
      <c r="D52" s="135">
        <f t="shared" si="1"/>
        <v>0</v>
      </c>
      <c r="E52" s="135">
        <v>0</v>
      </c>
      <c r="F52" s="132" t="s">
        <v>557</v>
      </c>
    </row>
    <row r="53" spans="1:6" ht="12.75">
      <c r="A53" s="157">
        <v>4238</v>
      </c>
      <c r="B53" s="197" t="s">
        <v>941</v>
      </c>
      <c r="C53" s="198" t="s">
        <v>521</v>
      </c>
      <c r="D53" s="135">
        <f t="shared" si="1"/>
        <v>1700</v>
      </c>
      <c r="E53" s="135">
        <v>1700</v>
      </c>
      <c r="F53" s="132" t="s">
        <v>557</v>
      </c>
    </row>
    <row r="54" spans="1:6" ht="24">
      <c r="A54" s="157">
        <v>4240</v>
      </c>
      <c r="B54" s="199" t="s">
        <v>681</v>
      </c>
      <c r="C54" s="195" t="s">
        <v>551</v>
      </c>
      <c r="D54" s="135">
        <f>SUM(D56)</f>
        <v>100</v>
      </c>
      <c r="E54" s="135">
        <f>SUM(E56)</f>
        <v>100</v>
      </c>
      <c r="F54" s="132" t="s">
        <v>557</v>
      </c>
    </row>
    <row r="55" spans="1:6" ht="12.75">
      <c r="A55" s="157"/>
      <c r="B55" s="192" t="s">
        <v>27</v>
      </c>
      <c r="C55" s="195"/>
      <c r="D55" s="135"/>
      <c r="E55" s="135"/>
      <c r="F55" s="132"/>
    </row>
    <row r="56" spans="1:6" ht="12.75">
      <c r="A56" s="157">
        <v>4241</v>
      </c>
      <c r="B56" s="197" t="s">
        <v>942</v>
      </c>
      <c r="C56" s="198" t="s">
        <v>522</v>
      </c>
      <c r="D56" s="135">
        <f>SUM(E56:F56)</f>
        <v>100</v>
      </c>
      <c r="E56" s="135">
        <v>100</v>
      </c>
      <c r="F56" s="132" t="s">
        <v>557</v>
      </c>
    </row>
    <row r="57" spans="1:6" ht="28.5" customHeight="1">
      <c r="A57" s="157">
        <v>4250</v>
      </c>
      <c r="B57" s="199" t="s">
        <v>682</v>
      </c>
      <c r="C57" s="195" t="s">
        <v>551</v>
      </c>
      <c r="D57" s="135">
        <f>SUM(D59:D60)</f>
        <v>100</v>
      </c>
      <c r="E57" s="135">
        <f>SUM(E59:E60)</f>
        <v>100</v>
      </c>
      <c r="F57" s="132" t="s">
        <v>557</v>
      </c>
    </row>
    <row r="58" spans="1:6" ht="12.75">
      <c r="A58" s="157"/>
      <c r="B58" s="192" t="s">
        <v>27</v>
      </c>
      <c r="C58" s="195"/>
      <c r="D58" s="135"/>
      <c r="E58" s="135"/>
      <c r="F58" s="132"/>
    </row>
    <row r="59" spans="1:6" ht="24">
      <c r="A59" s="157">
        <v>4251</v>
      </c>
      <c r="B59" s="197" t="s">
        <v>943</v>
      </c>
      <c r="C59" s="198" t="s">
        <v>523</v>
      </c>
      <c r="D59" s="135">
        <f>SUM(E59:F59)</f>
        <v>100</v>
      </c>
      <c r="E59" s="135">
        <v>100</v>
      </c>
      <c r="F59" s="132" t="s">
        <v>557</v>
      </c>
    </row>
    <row r="60" spans="1:6" ht="24">
      <c r="A60" s="157">
        <v>4252</v>
      </c>
      <c r="B60" s="197" t="s">
        <v>944</v>
      </c>
      <c r="C60" s="198" t="s">
        <v>524</v>
      </c>
      <c r="D60" s="135">
        <f>SUM(E60:F60)</f>
        <v>0</v>
      </c>
      <c r="E60" s="135">
        <v>0</v>
      </c>
      <c r="F60" s="132" t="s">
        <v>557</v>
      </c>
    </row>
    <row r="61" spans="1:6" ht="33">
      <c r="A61" s="157">
        <v>4260</v>
      </c>
      <c r="B61" s="199" t="s">
        <v>683</v>
      </c>
      <c r="C61" s="195" t="s">
        <v>551</v>
      </c>
      <c r="D61" s="135">
        <f>SUM(D63:D70)</f>
        <v>100</v>
      </c>
      <c r="E61" s="135">
        <f>SUM(E63:E70)</f>
        <v>100</v>
      </c>
      <c r="F61" s="132" t="s">
        <v>557</v>
      </c>
    </row>
    <row r="62" spans="1:6" ht="12.75">
      <c r="A62" s="157"/>
      <c r="B62" s="192" t="s">
        <v>27</v>
      </c>
      <c r="C62" s="195"/>
      <c r="D62" s="135"/>
      <c r="E62" s="135"/>
      <c r="F62" s="132"/>
    </row>
    <row r="63" spans="1:6" ht="12.75">
      <c r="A63" s="157">
        <v>4261</v>
      </c>
      <c r="B63" s="197" t="s">
        <v>951</v>
      </c>
      <c r="C63" s="198" t="s">
        <v>525</v>
      </c>
      <c r="D63" s="135">
        <f aca="true" t="shared" si="2" ref="D63:D70">SUM(E63:F63)</f>
        <v>100</v>
      </c>
      <c r="E63" s="135">
        <v>100</v>
      </c>
      <c r="F63" s="132" t="s">
        <v>557</v>
      </c>
    </row>
    <row r="64" spans="1:6" ht="12.75">
      <c r="A64" s="157">
        <v>4262</v>
      </c>
      <c r="B64" s="197" t="s">
        <v>952</v>
      </c>
      <c r="C64" s="198" t="s">
        <v>526</v>
      </c>
      <c r="D64" s="135">
        <f t="shared" si="2"/>
        <v>0</v>
      </c>
      <c r="E64" s="135">
        <v>0</v>
      </c>
      <c r="F64" s="132" t="s">
        <v>557</v>
      </c>
    </row>
    <row r="65" spans="1:6" ht="24">
      <c r="A65" s="157">
        <v>4263</v>
      </c>
      <c r="B65" s="197" t="s">
        <v>196</v>
      </c>
      <c r="C65" s="198" t="s">
        <v>527</v>
      </c>
      <c r="D65" s="135">
        <f t="shared" si="2"/>
        <v>0</v>
      </c>
      <c r="E65" s="135">
        <v>0</v>
      </c>
      <c r="F65" s="132" t="s">
        <v>557</v>
      </c>
    </row>
    <row r="66" spans="1:6" ht="12.75">
      <c r="A66" s="157">
        <v>4264</v>
      </c>
      <c r="B66" s="197" t="s">
        <v>953</v>
      </c>
      <c r="C66" s="198" t="s">
        <v>528</v>
      </c>
      <c r="D66" s="135">
        <f t="shared" si="2"/>
        <v>0</v>
      </c>
      <c r="E66" s="135">
        <v>0</v>
      </c>
      <c r="F66" s="132" t="s">
        <v>557</v>
      </c>
    </row>
    <row r="67" spans="1:6" ht="24">
      <c r="A67" s="157">
        <v>4265</v>
      </c>
      <c r="B67" s="203" t="s">
        <v>954</v>
      </c>
      <c r="C67" s="198" t="s">
        <v>529</v>
      </c>
      <c r="D67" s="135">
        <f t="shared" si="2"/>
        <v>0</v>
      </c>
      <c r="E67" s="135">
        <v>0</v>
      </c>
      <c r="F67" s="132" t="s">
        <v>557</v>
      </c>
    </row>
    <row r="68" spans="1:6" ht="12.75">
      <c r="A68" s="157">
        <v>4266</v>
      </c>
      <c r="B68" s="197" t="s">
        <v>955</v>
      </c>
      <c r="C68" s="198" t="s">
        <v>530</v>
      </c>
      <c r="D68" s="135">
        <f t="shared" si="2"/>
        <v>0</v>
      </c>
      <c r="E68" s="135">
        <v>0</v>
      </c>
      <c r="F68" s="132" t="s">
        <v>557</v>
      </c>
    </row>
    <row r="69" spans="1:6" ht="12.75">
      <c r="A69" s="157">
        <v>4267</v>
      </c>
      <c r="B69" s="197" t="s">
        <v>956</v>
      </c>
      <c r="C69" s="198" t="s">
        <v>531</v>
      </c>
      <c r="D69" s="135">
        <f t="shared" si="2"/>
        <v>0</v>
      </c>
      <c r="E69" s="135">
        <v>0</v>
      </c>
      <c r="F69" s="132" t="s">
        <v>557</v>
      </c>
    </row>
    <row r="70" spans="1:6" ht="12.75">
      <c r="A70" s="157">
        <v>4268</v>
      </c>
      <c r="B70" s="197" t="s">
        <v>957</v>
      </c>
      <c r="C70" s="198" t="s">
        <v>532</v>
      </c>
      <c r="D70" s="135">
        <f t="shared" si="2"/>
        <v>0</v>
      </c>
      <c r="E70" s="135">
        <v>0</v>
      </c>
      <c r="F70" s="132" t="s">
        <v>557</v>
      </c>
    </row>
    <row r="71" spans="1:6" ht="11.25" customHeight="1">
      <c r="A71" s="157">
        <v>4300</v>
      </c>
      <c r="B71" s="199" t="s">
        <v>684</v>
      </c>
      <c r="C71" s="195" t="s">
        <v>551</v>
      </c>
      <c r="D71" s="135">
        <f>SUM(D73,D77,D81)</f>
        <v>0</v>
      </c>
      <c r="E71" s="135">
        <f>SUM(E73,E77,E81)</f>
        <v>0</v>
      </c>
      <c r="F71" s="132" t="s">
        <v>557</v>
      </c>
    </row>
    <row r="72" spans="1:6" ht="12.75">
      <c r="A72" s="157"/>
      <c r="B72" s="192" t="s">
        <v>29</v>
      </c>
      <c r="C72" s="191"/>
      <c r="D72" s="135"/>
      <c r="E72" s="135"/>
      <c r="F72" s="135"/>
    </row>
    <row r="73" spans="1:6" ht="12.75">
      <c r="A73" s="157">
        <v>4310</v>
      </c>
      <c r="B73" s="199" t="s">
        <v>685</v>
      </c>
      <c r="C73" s="195" t="s">
        <v>551</v>
      </c>
      <c r="D73" s="135">
        <f>SUM(D75:D76)</f>
        <v>0</v>
      </c>
      <c r="E73" s="135">
        <f>SUM(E75:E76)</f>
        <v>0</v>
      </c>
      <c r="F73" s="135" t="s">
        <v>558</v>
      </c>
    </row>
    <row r="74" spans="1:6" ht="12.75">
      <c r="A74" s="157"/>
      <c r="B74" s="192" t="s">
        <v>27</v>
      </c>
      <c r="C74" s="195"/>
      <c r="D74" s="135"/>
      <c r="E74" s="135"/>
      <c r="F74" s="132"/>
    </row>
    <row r="75" spans="1:6" ht="12.75">
      <c r="A75" s="157">
        <v>4311</v>
      </c>
      <c r="B75" s="197" t="s">
        <v>8</v>
      </c>
      <c r="C75" s="198" t="s">
        <v>533</v>
      </c>
      <c r="D75" s="135">
        <f>SUM(E75:F75)</f>
        <v>0</v>
      </c>
      <c r="E75" s="135">
        <v>0</v>
      </c>
      <c r="F75" s="132" t="s">
        <v>557</v>
      </c>
    </row>
    <row r="76" spans="1:6" ht="12.75">
      <c r="A76" s="157">
        <v>4312</v>
      </c>
      <c r="B76" s="197" t="s">
        <v>9</v>
      </c>
      <c r="C76" s="198" t="s">
        <v>534</v>
      </c>
      <c r="D76" s="135">
        <f>SUM(E76:F76)</f>
        <v>0</v>
      </c>
      <c r="E76" s="135">
        <v>0</v>
      </c>
      <c r="F76" s="132" t="s">
        <v>557</v>
      </c>
    </row>
    <row r="77" spans="1:6" ht="12.75">
      <c r="A77" s="157">
        <v>4320</v>
      </c>
      <c r="B77" s="199" t="s">
        <v>686</v>
      </c>
      <c r="C77" s="195" t="s">
        <v>551</v>
      </c>
      <c r="D77" s="135">
        <f>SUM(D79:D80)</f>
        <v>0</v>
      </c>
      <c r="E77" s="135">
        <f>SUM(E79:E80)</f>
        <v>0</v>
      </c>
      <c r="F77" s="135" t="s">
        <v>558</v>
      </c>
    </row>
    <row r="78" spans="1:6" ht="12.75">
      <c r="A78" s="157"/>
      <c r="B78" s="192" t="s">
        <v>27</v>
      </c>
      <c r="C78" s="195"/>
      <c r="D78" s="135"/>
      <c r="E78" s="135"/>
      <c r="F78" s="132"/>
    </row>
    <row r="79" spans="1:6" ht="15.75" customHeight="1">
      <c r="A79" s="157">
        <v>4321</v>
      </c>
      <c r="B79" s="197" t="s">
        <v>10</v>
      </c>
      <c r="C79" s="198" t="s">
        <v>535</v>
      </c>
      <c r="D79" s="135">
        <f>SUM(E79:F79)</f>
        <v>0</v>
      </c>
      <c r="E79" s="135">
        <v>0</v>
      </c>
      <c r="F79" s="132" t="s">
        <v>557</v>
      </c>
    </row>
    <row r="80" spans="1:6" ht="12.75">
      <c r="A80" s="157">
        <v>4322</v>
      </c>
      <c r="B80" s="197" t="s">
        <v>11</v>
      </c>
      <c r="C80" s="198" t="s">
        <v>536</v>
      </c>
      <c r="D80" s="135">
        <f>SUM(E80:F80)</f>
        <v>0</v>
      </c>
      <c r="E80" s="135">
        <v>0</v>
      </c>
      <c r="F80" s="132" t="s">
        <v>557</v>
      </c>
    </row>
    <row r="81" spans="1:6" ht="22.5">
      <c r="A81" s="157">
        <v>4330</v>
      </c>
      <c r="B81" s="199" t="s">
        <v>687</v>
      </c>
      <c r="C81" s="195" t="s">
        <v>551</v>
      </c>
      <c r="D81" s="135">
        <f>SUM(D83:D85)</f>
        <v>0</v>
      </c>
      <c r="E81" s="135">
        <f>SUM(E83:E85)</f>
        <v>0</v>
      </c>
      <c r="F81" s="132" t="s">
        <v>557</v>
      </c>
    </row>
    <row r="82" spans="1:6" ht="12.75">
      <c r="A82" s="157"/>
      <c r="B82" s="192" t="s">
        <v>27</v>
      </c>
      <c r="C82" s="195"/>
      <c r="D82" s="135"/>
      <c r="E82" s="135"/>
      <c r="F82" s="132"/>
    </row>
    <row r="83" spans="1:6" ht="24">
      <c r="A83" s="157">
        <v>4331</v>
      </c>
      <c r="B83" s="197" t="s">
        <v>14</v>
      </c>
      <c r="C83" s="198" t="s">
        <v>537</v>
      </c>
      <c r="D83" s="135">
        <f>SUM(E83:F83)</f>
        <v>0</v>
      </c>
      <c r="E83" s="135">
        <v>0</v>
      </c>
      <c r="F83" s="132" t="s">
        <v>557</v>
      </c>
    </row>
    <row r="84" spans="1:6" ht="12.75">
      <c r="A84" s="157">
        <v>4332</v>
      </c>
      <c r="B84" s="197" t="s">
        <v>15</v>
      </c>
      <c r="C84" s="198" t="s">
        <v>538</v>
      </c>
      <c r="D84" s="135">
        <f>SUM(E84:F84)</f>
        <v>0</v>
      </c>
      <c r="E84" s="135">
        <v>0</v>
      </c>
      <c r="F84" s="132" t="s">
        <v>557</v>
      </c>
    </row>
    <row r="85" spans="1:6" ht="12.75">
      <c r="A85" s="157">
        <v>4333</v>
      </c>
      <c r="B85" s="197" t="s">
        <v>16</v>
      </c>
      <c r="C85" s="198" t="s">
        <v>539</v>
      </c>
      <c r="D85" s="135">
        <f>SUM(E85:F85)</f>
        <v>0</v>
      </c>
      <c r="E85" s="135">
        <v>0</v>
      </c>
      <c r="F85" s="132" t="s">
        <v>557</v>
      </c>
    </row>
    <row r="86" spans="1:6" ht="12.75">
      <c r="A86" s="157">
        <v>4400</v>
      </c>
      <c r="B86" s="197" t="s">
        <v>688</v>
      </c>
      <c r="C86" s="195" t="s">
        <v>551</v>
      </c>
      <c r="D86" s="135">
        <f>SUM(D88,D92)</f>
        <v>0</v>
      </c>
      <c r="E86" s="135">
        <f>SUM(E88,E92)</f>
        <v>0</v>
      </c>
      <c r="F86" s="132" t="s">
        <v>557</v>
      </c>
    </row>
    <row r="87" spans="1:6" ht="12.75">
      <c r="A87" s="157"/>
      <c r="B87" s="192" t="s">
        <v>29</v>
      </c>
      <c r="C87" s="191"/>
      <c r="D87" s="135"/>
      <c r="E87" s="135"/>
      <c r="F87" s="135"/>
    </row>
    <row r="88" spans="1:6" ht="24">
      <c r="A88" s="157">
        <v>4410</v>
      </c>
      <c r="B88" s="199" t="s">
        <v>689</v>
      </c>
      <c r="C88" s="195" t="s">
        <v>551</v>
      </c>
      <c r="D88" s="135">
        <f>SUM(D90:D91)</f>
        <v>0</v>
      </c>
      <c r="E88" s="135">
        <f>SUM(E90:E91)</f>
        <v>0</v>
      </c>
      <c r="F88" s="135" t="s">
        <v>558</v>
      </c>
    </row>
    <row r="89" spans="1:6" ht="12.75">
      <c r="A89" s="157"/>
      <c r="B89" s="192" t="s">
        <v>27</v>
      </c>
      <c r="C89" s="195"/>
      <c r="D89" s="135"/>
      <c r="E89" s="135"/>
      <c r="F89" s="132"/>
    </row>
    <row r="90" spans="1:6" ht="24">
      <c r="A90" s="157">
        <v>4411</v>
      </c>
      <c r="B90" s="197" t="s">
        <v>17</v>
      </c>
      <c r="C90" s="198" t="s">
        <v>540</v>
      </c>
      <c r="D90" s="135">
        <f>SUM(E90:F90)</f>
        <v>0</v>
      </c>
      <c r="E90" s="135">
        <v>0</v>
      </c>
      <c r="F90" s="132" t="s">
        <v>557</v>
      </c>
    </row>
    <row r="91" spans="1:6" ht="24">
      <c r="A91" s="157">
        <v>4412</v>
      </c>
      <c r="B91" s="197" t="s">
        <v>22</v>
      </c>
      <c r="C91" s="198" t="s">
        <v>541</v>
      </c>
      <c r="D91" s="135">
        <f>SUM(E91:F91)</f>
        <v>0</v>
      </c>
      <c r="E91" s="135">
        <v>0</v>
      </c>
      <c r="F91" s="132" t="s">
        <v>557</v>
      </c>
    </row>
    <row r="92" spans="1:6" ht="34.5">
      <c r="A92" s="157">
        <v>4420</v>
      </c>
      <c r="B92" s="199" t="s">
        <v>690</v>
      </c>
      <c r="C92" s="195" t="s">
        <v>551</v>
      </c>
      <c r="D92" s="135">
        <f>SUM(D94:D95)</f>
        <v>0</v>
      </c>
      <c r="E92" s="135">
        <f>SUM(E94:E95)</f>
        <v>0</v>
      </c>
      <c r="F92" s="135" t="s">
        <v>558</v>
      </c>
    </row>
    <row r="93" spans="1:6" ht="12.75">
      <c r="A93" s="157"/>
      <c r="B93" s="192" t="s">
        <v>27</v>
      </c>
      <c r="C93" s="195"/>
      <c r="D93" s="135"/>
      <c r="E93" s="135"/>
      <c r="F93" s="132"/>
    </row>
    <row r="94" spans="1:6" ht="36">
      <c r="A94" s="157">
        <v>4421</v>
      </c>
      <c r="B94" s="197" t="s">
        <v>89</v>
      </c>
      <c r="C94" s="198" t="s">
        <v>542</v>
      </c>
      <c r="D94" s="135">
        <f>SUM(E94:F94)</f>
        <v>0</v>
      </c>
      <c r="E94" s="135">
        <v>0</v>
      </c>
      <c r="F94" s="132" t="s">
        <v>557</v>
      </c>
    </row>
    <row r="95" spans="1:6" ht="24">
      <c r="A95" s="157">
        <v>4422</v>
      </c>
      <c r="B95" s="197" t="s">
        <v>114</v>
      </c>
      <c r="C95" s="198" t="s">
        <v>543</v>
      </c>
      <c r="D95" s="135">
        <f>SUM(E95:F95)</f>
        <v>0</v>
      </c>
      <c r="E95" s="135">
        <v>0</v>
      </c>
      <c r="F95" s="132" t="s">
        <v>557</v>
      </c>
    </row>
    <row r="96" spans="1:6" ht="22.5">
      <c r="A96" s="157">
        <v>4500</v>
      </c>
      <c r="B96" s="203" t="s">
        <v>691</v>
      </c>
      <c r="C96" s="195" t="s">
        <v>551</v>
      </c>
      <c r="D96" s="135">
        <f>SUM(D98,D102,D106,D118)</f>
        <v>0</v>
      </c>
      <c r="E96" s="135">
        <f>SUM(E98,E102,E106,E118)</f>
        <v>0</v>
      </c>
      <c r="F96" s="132" t="s">
        <v>557</v>
      </c>
    </row>
    <row r="97" spans="1:6" ht="12.75">
      <c r="A97" s="157"/>
      <c r="B97" s="192" t="s">
        <v>29</v>
      </c>
      <c r="C97" s="191"/>
      <c r="D97" s="135"/>
      <c r="E97" s="135"/>
      <c r="F97" s="135"/>
    </row>
    <row r="98" spans="1:6" ht="24">
      <c r="A98" s="157">
        <v>4510</v>
      </c>
      <c r="B98" s="204" t="s">
        <v>692</v>
      </c>
      <c r="C98" s="195" t="s">
        <v>551</v>
      </c>
      <c r="D98" s="135">
        <f>SUM(D100:D101)</f>
        <v>0</v>
      </c>
      <c r="E98" s="135">
        <f>SUM(E100:E101)</f>
        <v>0</v>
      </c>
      <c r="F98" s="135" t="s">
        <v>558</v>
      </c>
    </row>
    <row r="99" spans="1:6" ht="12.75">
      <c r="A99" s="157"/>
      <c r="B99" s="192" t="s">
        <v>27</v>
      </c>
      <c r="C99" s="195"/>
      <c r="D99" s="135"/>
      <c r="E99" s="135"/>
      <c r="F99" s="132"/>
    </row>
    <row r="100" spans="1:6" ht="24">
      <c r="A100" s="157">
        <v>4511</v>
      </c>
      <c r="B100" s="205" t="s">
        <v>693</v>
      </c>
      <c r="C100" s="198" t="s">
        <v>544</v>
      </c>
      <c r="D100" s="135">
        <f>SUM(E100:F100)</f>
        <v>0</v>
      </c>
      <c r="E100" s="135">
        <v>0</v>
      </c>
      <c r="F100" s="132" t="s">
        <v>557</v>
      </c>
    </row>
    <row r="101" spans="1:6" ht="24">
      <c r="A101" s="157">
        <v>4512</v>
      </c>
      <c r="B101" s="197" t="s">
        <v>115</v>
      </c>
      <c r="C101" s="198" t="s">
        <v>545</v>
      </c>
      <c r="D101" s="135">
        <f>SUM(E101:F101)</f>
        <v>0</v>
      </c>
      <c r="E101" s="132" t="s">
        <v>557</v>
      </c>
      <c r="F101" s="132" t="s">
        <v>558</v>
      </c>
    </row>
    <row r="102" spans="1:6" ht="24">
      <c r="A102" s="157">
        <v>4520</v>
      </c>
      <c r="B102" s="204" t="s">
        <v>694</v>
      </c>
      <c r="C102" s="195" t="s">
        <v>551</v>
      </c>
      <c r="D102" s="135">
        <f>SUM(D104:D105)</f>
        <v>0</v>
      </c>
      <c r="E102" s="135">
        <f>SUM(E104:E105)</f>
        <v>0</v>
      </c>
      <c r="F102" s="135" t="s">
        <v>558</v>
      </c>
    </row>
    <row r="103" spans="1:6" ht="12.75">
      <c r="A103" s="157"/>
      <c r="B103" s="192" t="s">
        <v>27</v>
      </c>
      <c r="C103" s="195"/>
      <c r="D103" s="135"/>
      <c r="E103" s="135"/>
      <c r="F103" s="132"/>
    </row>
    <row r="104" spans="1:6" ht="30" customHeight="1">
      <c r="A104" s="157">
        <v>4521</v>
      </c>
      <c r="B104" s="197" t="s">
        <v>75</v>
      </c>
      <c r="C104" s="198" t="s">
        <v>546</v>
      </c>
      <c r="D104" s="135">
        <f>SUM(E104:F104)</f>
        <v>0</v>
      </c>
      <c r="E104" s="135">
        <v>0</v>
      </c>
      <c r="F104" s="132" t="s">
        <v>557</v>
      </c>
    </row>
    <row r="105" spans="1:6" ht="24">
      <c r="A105" s="157">
        <v>4522</v>
      </c>
      <c r="B105" s="197" t="s">
        <v>90</v>
      </c>
      <c r="C105" s="198" t="s">
        <v>547</v>
      </c>
      <c r="D105" s="135">
        <f>SUM(E105:F105)</f>
        <v>0</v>
      </c>
      <c r="E105" s="206">
        <v>0</v>
      </c>
      <c r="F105" s="132" t="s">
        <v>557</v>
      </c>
    </row>
    <row r="106" spans="1:6" ht="38.25" customHeight="1">
      <c r="A106" s="157">
        <v>4530</v>
      </c>
      <c r="B106" s="204" t="s">
        <v>695</v>
      </c>
      <c r="C106" s="195" t="s">
        <v>551</v>
      </c>
      <c r="D106" s="135">
        <f>SUM(D108:D110)</f>
        <v>0</v>
      </c>
      <c r="E106" s="135">
        <f>SUM(E108:E110)</f>
        <v>0</v>
      </c>
      <c r="F106" s="132" t="s">
        <v>557</v>
      </c>
    </row>
    <row r="107" spans="1:6" ht="12.75">
      <c r="A107" s="157"/>
      <c r="B107" s="192" t="s">
        <v>27</v>
      </c>
      <c r="C107" s="195"/>
      <c r="D107" s="135"/>
      <c r="E107" s="135"/>
      <c r="F107" s="132" t="s">
        <v>557</v>
      </c>
    </row>
    <row r="108" spans="1:6" ht="38.25" customHeight="1">
      <c r="A108" s="157">
        <v>4531</v>
      </c>
      <c r="B108" s="201" t="s">
        <v>76</v>
      </c>
      <c r="C108" s="198" t="s">
        <v>203</v>
      </c>
      <c r="D108" s="135">
        <f>SUM(E108:F108)</f>
        <v>0</v>
      </c>
      <c r="E108" s="135">
        <v>0</v>
      </c>
      <c r="F108" s="132" t="s">
        <v>557</v>
      </c>
    </row>
    <row r="109" spans="1:6" ht="38.25" customHeight="1">
      <c r="A109" s="157">
        <v>4532</v>
      </c>
      <c r="B109" s="201" t="s">
        <v>77</v>
      </c>
      <c r="C109" s="198" t="s">
        <v>204</v>
      </c>
      <c r="D109" s="135">
        <f>SUM(E109:F109)</f>
        <v>0</v>
      </c>
      <c r="E109" s="135">
        <v>0</v>
      </c>
      <c r="F109" s="132" t="s">
        <v>557</v>
      </c>
    </row>
    <row r="110" spans="1:6" ht="24">
      <c r="A110" s="157">
        <v>4533</v>
      </c>
      <c r="B110" s="201" t="s">
        <v>696</v>
      </c>
      <c r="C110" s="198" t="s">
        <v>205</v>
      </c>
      <c r="D110" s="135">
        <f>SUM(D112,D116,D117)</f>
        <v>0</v>
      </c>
      <c r="E110" s="135">
        <v>0</v>
      </c>
      <c r="F110" s="132" t="s">
        <v>557</v>
      </c>
    </row>
    <row r="111" spans="1:6" ht="12.75">
      <c r="A111" s="157"/>
      <c r="B111" s="207" t="s">
        <v>29</v>
      </c>
      <c r="C111" s="198"/>
      <c r="D111" s="135"/>
      <c r="E111" s="135"/>
      <c r="F111" s="132" t="s">
        <v>557</v>
      </c>
    </row>
    <row r="112" spans="1:6" ht="24">
      <c r="A112" s="157">
        <v>4534</v>
      </c>
      <c r="B112" s="207" t="s">
        <v>879</v>
      </c>
      <c r="C112" s="198"/>
      <c r="D112" s="135">
        <f>SUM(D114:D115)</f>
        <v>0</v>
      </c>
      <c r="E112" s="135">
        <f>SUM(E114:E115)</f>
        <v>0</v>
      </c>
      <c r="F112" s="132" t="s">
        <v>557</v>
      </c>
    </row>
    <row r="113" spans="1:6" ht="12.75">
      <c r="A113" s="157"/>
      <c r="B113" s="207" t="s">
        <v>44</v>
      </c>
      <c r="C113" s="198"/>
      <c r="D113" s="135"/>
      <c r="E113" s="135"/>
      <c r="F113" s="132" t="s">
        <v>557</v>
      </c>
    </row>
    <row r="114" spans="1:6" ht="21.75" customHeight="1">
      <c r="A114" s="208">
        <v>4535</v>
      </c>
      <c r="B114" s="209" t="s">
        <v>43</v>
      </c>
      <c r="C114" s="198"/>
      <c r="D114" s="135">
        <f>SUM(E114:F114)</f>
        <v>0</v>
      </c>
      <c r="E114" s="135">
        <v>0</v>
      </c>
      <c r="F114" s="132" t="s">
        <v>557</v>
      </c>
    </row>
    <row r="115" spans="1:6" ht="12.75">
      <c r="A115" s="157">
        <v>4536</v>
      </c>
      <c r="B115" s="207" t="s">
        <v>45</v>
      </c>
      <c r="C115" s="198"/>
      <c r="D115" s="135">
        <f>SUM(E115:F115)</f>
        <v>0</v>
      </c>
      <c r="E115" s="135">
        <v>0</v>
      </c>
      <c r="F115" s="132" t="s">
        <v>557</v>
      </c>
    </row>
    <row r="116" spans="1:6" ht="12.75">
      <c r="A116" s="157">
        <v>4537</v>
      </c>
      <c r="B116" s="207" t="s">
        <v>46</v>
      </c>
      <c r="C116" s="198"/>
      <c r="D116" s="135">
        <f>SUM(E116:F116)</f>
        <v>0</v>
      </c>
      <c r="E116" s="135">
        <v>0</v>
      </c>
      <c r="F116" s="132" t="s">
        <v>557</v>
      </c>
    </row>
    <row r="117" spans="1:6" ht="12.75">
      <c r="A117" s="157">
        <v>4538</v>
      </c>
      <c r="B117" s="207" t="s">
        <v>48</v>
      </c>
      <c r="C117" s="198"/>
      <c r="D117" s="135">
        <f>SUM(E117:F117)</f>
        <v>0</v>
      </c>
      <c r="E117" s="135">
        <v>0</v>
      </c>
      <c r="F117" s="132" t="s">
        <v>557</v>
      </c>
    </row>
    <row r="118" spans="1:6" ht="34.5">
      <c r="A118" s="157">
        <v>4540</v>
      </c>
      <c r="B118" s="204" t="s">
        <v>697</v>
      </c>
      <c r="C118" s="195" t="s">
        <v>551</v>
      </c>
      <c r="D118" s="135">
        <f>SUM(D120:D122)</f>
        <v>0</v>
      </c>
      <c r="E118" s="135">
        <f>SUM(E120:E122)</f>
        <v>0</v>
      </c>
      <c r="F118" s="132" t="s">
        <v>557</v>
      </c>
    </row>
    <row r="119" spans="1:6" ht="12.75">
      <c r="A119" s="157"/>
      <c r="B119" s="192" t="s">
        <v>27</v>
      </c>
      <c r="C119" s="195"/>
      <c r="D119" s="135"/>
      <c r="E119" s="135"/>
      <c r="F119" s="132"/>
    </row>
    <row r="120" spans="1:6" ht="38.25" customHeight="1">
      <c r="A120" s="157">
        <v>4541</v>
      </c>
      <c r="B120" s="201" t="s">
        <v>206</v>
      </c>
      <c r="C120" s="198" t="s">
        <v>208</v>
      </c>
      <c r="D120" s="135">
        <f>SUM(E120:F120)</f>
        <v>0</v>
      </c>
      <c r="E120" s="210">
        <v>0</v>
      </c>
      <c r="F120" s="132" t="s">
        <v>557</v>
      </c>
    </row>
    <row r="121" spans="1:6" ht="38.25" customHeight="1">
      <c r="A121" s="157">
        <v>4542</v>
      </c>
      <c r="B121" s="201" t="s">
        <v>207</v>
      </c>
      <c r="C121" s="198" t="s">
        <v>209</v>
      </c>
      <c r="D121" s="135">
        <f>SUM(E121:F121)</f>
        <v>0</v>
      </c>
      <c r="E121" s="210">
        <v>0</v>
      </c>
      <c r="F121" s="132" t="s">
        <v>557</v>
      </c>
    </row>
    <row r="122" spans="1:6" ht="24">
      <c r="A122" s="157">
        <v>4543</v>
      </c>
      <c r="B122" s="201" t="s">
        <v>698</v>
      </c>
      <c r="C122" s="198" t="s">
        <v>210</v>
      </c>
      <c r="D122" s="135">
        <f>SUM(D124,D128,D129)</f>
        <v>0</v>
      </c>
      <c r="E122" s="210">
        <v>0</v>
      </c>
      <c r="F122" s="132" t="s">
        <v>557</v>
      </c>
    </row>
    <row r="123" spans="1:6" ht="12.75">
      <c r="A123" s="157"/>
      <c r="B123" s="207" t="s">
        <v>29</v>
      </c>
      <c r="C123" s="198"/>
      <c r="D123" s="135"/>
      <c r="E123" s="210"/>
      <c r="F123" s="135"/>
    </row>
    <row r="124" spans="1:6" ht="24">
      <c r="A124" s="157">
        <v>4544</v>
      </c>
      <c r="B124" s="207" t="s">
        <v>880</v>
      </c>
      <c r="C124" s="198"/>
      <c r="D124" s="135">
        <f>SUM(D126:D127)</f>
        <v>0</v>
      </c>
      <c r="E124" s="210">
        <v>0</v>
      </c>
      <c r="F124" s="132" t="s">
        <v>557</v>
      </c>
    </row>
    <row r="125" spans="1:6" ht="12.75">
      <c r="A125" s="157"/>
      <c r="B125" s="207" t="s">
        <v>44</v>
      </c>
      <c r="C125" s="198"/>
      <c r="D125" s="135"/>
      <c r="E125" s="210"/>
      <c r="F125" s="132" t="s">
        <v>557</v>
      </c>
    </row>
    <row r="126" spans="1:6" ht="24" customHeight="1">
      <c r="A126" s="208">
        <v>4545</v>
      </c>
      <c r="B126" s="209" t="s">
        <v>43</v>
      </c>
      <c r="C126" s="198"/>
      <c r="D126" s="135">
        <f>SUM(E126:F126)</f>
        <v>0</v>
      </c>
      <c r="E126" s="210">
        <v>0</v>
      </c>
      <c r="F126" s="132" t="s">
        <v>557</v>
      </c>
    </row>
    <row r="127" spans="1:6" ht="12.75">
      <c r="A127" s="157">
        <v>4546</v>
      </c>
      <c r="B127" s="207" t="s">
        <v>47</v>
      </c>
      <c r="C127" s="198"/>
      <c r="D127" s="135">
        <f>SUM(E127:F127)</f>
        <v>0</v>
      </c>
      <c r="E127" s="210">
        <v>0</v>
      </c>
      <c r="F127" s="132" t="s">
        <v>557</v>
      </c>
    </row>
    <row r="128" spans="1:6" ht="12.75">
      <c r="A128" s="157">
        <v>4547</v>
      </c>
      <c r="B128" s="207" t="s">
        <v>46</v>
      </c>
      <c r="C128" s="198"/>
      <c r="D128" s="135">
        <f>SUM(E128:F128)</f>
        <v>0</v>
      </c>
      <c r="E128" s="210">
        <v>0</v>
      </c>
      <c r="F128" s="132" t="s">
        <v>557</v>
      </c>
    </row>
    <row r="129" spans="1:6" ht="12.75">
      <c r="A129" s="157">
        <v>4548</v>
      </c>
      <c r="B129" s="207" t="s">
        <v>48</v>
      </c>
      <c r="C129" s="198"/>
      <c r="D129" s="135">
        <f>SUM(E129:F129)</f>
        <v>0</v>
      </c>
      <c r="E129" s="210">
        <v>0</v>
      </c>
      <c r="F129" s="132" t="s">
        <v>557</v>
      </c>
    </row>
    <row r="130" spans="1:6" ht="32.25" customHeight="1">
      <c r="A130" s="157">
        <v>4600</v>
      </c>
      <c r="B130" s="204" t="s">
        <v>699</v>
      </c>
      <c r="C130" s="195" t="s">
        <v>551</v>
      </c>
      <c r="D130" s="135">
        <f>SUM(D132,D136,D142)</f>
        <v>424.2</v>
      </c>
      <c r="E130" s="135">
        <f>SUM(E132,E136,E142)</f>
        <v>424.2</v>
      </c>
      <c r="F130" s="132" t="s">
        <v>557</v>
      </c>
    </row>
    <row r="131" spans="1:6" ht="12.75">
      <c r="A131" s="157"/>
      <c r="B131" s="192" t="s">
        <v>29</v>
      </c>
      <c r="C131" s="191"/>
      <c r="D131" s="135"/>
      <c r="E131" s="135"/>
      <c r="F131" s="135"/>
    </row>
    <row r="132" spans="1:9" s="35" customFormat="1" ht="12.75">
      <c r="A132" s="157">
        <v>4610</v>
      </c>
      <c r="B132" s="211" t="s">
        <v>94</v>
      </c>
      <c r="C132" s="191"/>
      <c r="D132" s="135">
        <f>SUM(D134:D135)</f>
        <v>0</v>
      </c>
      <c r="E132" s="135">
        <f>SUM(E134:E135)</f>
        <v>0</v>
      </c>
      <c r="F132" s="132" t="s">
        <v>558</v>
      </c>
      <c r="G132" s="34"/>
      <c r="H132" s="34"/>
      <c r="I132" s="34"/>
    </row>
    <row r="133" spans="1:6" ht="12.75">
      <c r="A133" s="157"/>
      <c r="B133" s="192" t="s">
        <v>29</v>
      </c>
      <c r="C133" s="191"/>
      <c r="D133" s="135"/>
      <c r="E133" s="135"/>
      <c r="F133" s="132"/>
    </row>
    <row r="134" spans="1:6" ht="38.25">
      <c r="A134" s="157">
        <v>4610</v>
      </c>
      <c r="B134" s="212" t="s">
        <v>898</v>
      </c>
      <c r="C134" s="191" t="s">
        <v>897</v>
      </c>
      <c r="D134" s="135">
        <f>SUM(E134:F134)</f>
        <v>0</v>
      </c>
      <c r="E134" s="135">
        <v>0</v>
      </c>
      <c r="F134" s="132" t="s">
        <v>557</v>
      </c>
    </row>
    <row r="135" spans="1:6" ht="25.5">
      <c r="A135" s="157">
        <v>4620</v>
      </c>
      <c r="B135" s="212" t="s">
        <v>96</v>
      </c>
      <c r="C135" s="191" t="s">
        <v>95</v>
      </c>
      <c r="D135" s="135">
        <f>SUM(E135:F135)</f>
        <v>0</v>
      </c>
      <c r="E135" s="135">
        <v>0</v>
      </c>
      <c r="F135" s="132" t="s">
        <v>557</v>
      </c>
    </row>
    <row r="136" spans="1:6" ht="34.5">
      <c r="A136" s="157">
        <v>4630</v>
      </c>
      <c r="B136" s="199" t="s">
        <v>700</v>
      </c>
      <c r="C136" s="195" t="s">
        <v>551</v>
      </c>
      <c r="D136" s="135">
        <f>SUM(D138:D141)</f>
        <v>424.2</v>
      </c>
      <c r="E136" s="135">
        <v>424.2</v>
      </c>
      <c r="F136" s="132" t="s">
        <v>557</v>
      </c>
    </row>
    <row r="137" spans="1:6" ht="12.75">
      <c r="A137" s="157"/>
      <c r="B137" s="192" t="s">
        <v>27</v>
      </c>
      <c r="C137" s="195"/>
      <c r="D137" s="135"/>
      <c r="E137" s="135"/>
      <c r="F137" s="132"/>
    </row>
    <row r="138" spans="1:6" ht="12.75">
      <c r="A138" s="157">
        <v>4631</v>
      </c>
      <c r="B138" s="197" t="s">
        <v>215</v>
      </c>
      <c r="C138" s="198" t="s">
        <v>211</v>
      </c>
      <c r="D138" s="135">
        <f>SUM(E138:F138)</f>
        <v>0</v>
      </c>
      <c r="E138" s="135">
        <v>0</v>
      </c>
      <c r="F138" s="132" t="s">
        <v>557</v>
      </c>
    </row>
    <row r="139" spans="1:6" ht="25.5" customHeight="1">
      <c r="A139" s="157">
        <v>4632</v>
      </c>
      <c r="B139" s="197" t="s">
        <v>216</v>
      </c>
      <c r="C139" s="198" t="s">
        <v>212</v>
      </c>
      <c r="D139" s="135">
        <f>SUM(E139:F139)</f>
        <v>0</v>
      </c>
      <c r="E139" s="135">
        <v>0</v>
      </c>
      <c r="F139" s="132" t="s">
        <v>557</v>
      </c>
    </row>
    <row r="140" spans="1:6" ht="17.25" customHeight="1">
      <c r="A140" s="157">
        <v>4633</v>
      </c>
      <c r="B140" s="197" t="s">
        <v>217</v>
      </c>
      <c r="C140" s="198" t="s">
        <v>213</v>
      </c>
      <c r="D140" s="135">
        <f>SUM(E140:F140)</f>
        <v>0</v>
      </c>
      <c r="E140" s="135">
        <v>0</v>
      </c>
      <c r="F140" s="132" t="s">
        <v>557</v>
      </c>
    </row>
    <row r="141" spans="1:6" ht="14.25" customHeight="1">
      <c r="A141" s="157">
        <v>4634</v>
      </c>
      <c r="B141" s="197" t="s">
        <v>218</v>
      </c>
      <c r="C141" s="198" t="s">
        <v>214</v>
      </c>
      <c r="D141" s="135">
        <f>SUM(E141:F141)</f>
        <v>424.2</v>
      </c>
      <c r="E141" s="135">
        <v>424.2</v>
      </c>
      <c r="F141" s="132" t="s">
        <v>557</v>
      </c>
    </row>
    <row r="142" spans="1:6" ht="12.75">
      <c r="A142" s="157">
        <v>4640</v>
      </c>
      <c r="B142" s="199" t="s">
        <v>701</v>
      </c>
      <c r="C142" s="195" t="s">
        <v>551</v>
      </c>
      <c r="D142" s="135">
        <f>SUM(D144)</f>
        <v>0</v>
      </c>
      <c r="E142" s="135">
        <f>SUM(E144)</f>
        <v>0</v>
      </c>
      <c r="F142" s="132" t="s">
        <v>557</v>
      </c>
    </row>
    <row r="143" spans="1:6" ht="12.75">
      <c r="A143" s="157"/>
      <c r="B143" s="192" t="s">
        <v>27</v>
      </c>
      <c r="C143" s="195"/>
      <c r="D143" s="135"/>
      <c r="E143" s="135"/>
      <c r="F143" s="132"/>
    </row>
    <row r="144" spans="1:6" ht="12.75">
      <c r="A144" s="157">
        <v>4641</v>
      </c>
      <c r="B144" s="197" t="s">
        <v>219</v>
      </c>
      <c r="C144" s="198" t="s">
        <v>220</v>
      </c>
      <c r="D144" s="135">
        <f>SUM(E144:F144)</f>
        <v>0</v>
      </c>
      <c r="E144" s="135">
        <v>0</v>
      </c>
      <c r="F144" s="132" t="s">
        <v>557</v>
      </c>
    </row>
    <row r="145" spans="1:6" ht="38.25" customHeight="1">
      <c r="A145" s="157">
        <v>4700</v>
      </c>
      <c r="B145" s="199" t="s">
        <v>702</v>
      </c>
      <c r="C145" s="195" t="s">
        <v>551</v>
      </c>
      <c r="D145" s="135">
        <f>SUM(D147,D151,D157,D160,D164,D167,D170)</f>
        <v>1056</v>
      </c>
      <c r="E145" s="135">
        <f>SUM(E147,E151,E157,E160,E164,E167,E170)</f>
        <v>1056</v>
      </c>
      <c r="F145" s="135">
        <f>SUM(F147,F151,F157,F160,F164,F167,F170)</f>
        <v>0</v>
      </c>
    </row>
    <row r="146" spans="1:6" ht="12.75">
      <c r="A146" s="157"/>
      <c r="B146" s="192" t="s">
        <v>29</v>
      </c>
      <c r="C146" s="191"/>
      <c r="D146" s="135"/>
      <c r="E146" s="135"/>
      <c r="F146" s="135"/>
    </row>
    <row r="147" spans="1:6" ht="40.5" customHeight="1">
      <c r="A147" s="157">
        <v>4710</v>
      </c>
      <c r="B147" s="199" t="s">
        <v>703</v>
      </c>
      <c r="C147" s="195" t="s">
        <v>551</v>
      </c>
      <c r="D147" s="135">
        <f>SUM(D149:D150)</f>
        <v>60</v>
      </c>
      <c r="E147" s="135">
        <v>60</v>
      </c>
      <c r="F147" s="132" t="s">
        <v>557</v>
      </c>
    </row>
    <row r="148" spans="1:6" ht="12.75">
      <c r="A148" s="157"/>
      <c r="B148" s="192" t="s">
        <v>27</v>
      </c>
      <c r="C148" s="195"/>
      <c r="D148" s="135"/>
      <c r="E148" s="135"/>
      <c r="F148" s="132" t="s">
        <v>557</v>
      </c>
    </row>
    <row r="149" spans="1:6" ht="51" customHeight="1">
      <c r="A149" s="157">
        <v>4711</v>
      </c>
      <c r="B149" s="197" t="s">
        <v>899</v>
      </c>
      <c r="C149" s="198" t="s">
        <v>221</v>
      </c>
      <c r="D149" s="135">
        <f>SUM(E149:F149)</f>
        <v>0</v>
      </c>
      <c r="E149" s="135">
        <v>0</v>
      </c>
      <c r="F149" s="132" t="s">
        <v>557</v>
      </c>
    </row>
    <row r="150" spans="1:7" ht="29.25" customHeight="1">
      <c r="A150" s="157">
        <v>4712</v>
      </c>
      <c r="B150" s="197" t="s">
        <v>475</v>
      </c>
      <c r="C150" s="198" t="s">
        <v>222</v>
      </c>
      <c r="D150" s="135">
        <f>SUM(E150:F150)</f>
        <v>60</v>
      </c>
      <c r="E150" s="135">
        <v>60</v>
      </c>
      <c r="F150" s="132" t="s">
        <v>557</v>
      </c>
      <c r="G150" s="34">
        <v>0</v>
      </c>
    </row>
    <row r="151" spans="1:6" ht="50.25" customHeight="1">
      <c r="A151" s="157">
        <v>4720</v>
      </c>
      <c r="B151" s="199" t="s">
        <v>704</v>
      </c>
      <c r="C151" s="195" t="s">
        <v>551</v>
      </c>
      <c r="D151" s="135">
        <f>SUM(D153:D156)</f>
        <v>76</v>
      </c>
      <c r="E151" s="135">
        <f>SUM(E153:E156)</f>
        <v>76</v>
      </c>
      <c r="F151" s="132" t="s">
        <v>557</v>
      </c>
    </row>
    <row r="152" spans="1:6" ht="12.75">
      <c r="A152" s="157"/>
      <c r="B152" s="192" t="s">
        <v>27</v>
      </c>
      <c r="C152" s="195"/>
      <c r="D152" s="135"/>
      <c r="E152" s="135"/>
      <c r="F152" s="132"/>
    </row>
    <row r="153" spans="1:6" ht="15.75" customHeight="1">
      <c r="A153" s="157">
        <v>4721</v>
      </c>
      <c r="B153" s="197" t="s">
        <v>116</v>
      </c>
      <c r="C153" s="198" t="s">
        <v>476</v>
      </c>
      <c r="D153" s="135">
        <f>SUM(E153:F153)</f>
        <v>0</v>
      </c>
      <c r="E153" s="135">
        <v>0</v>
      </c>
      <c r="F153" s="132" t="s">
        <v>557</v>
      </c>
    </row>
    <row r="154" spans="1:6" ht="12.75">
      <c r="A154" s="157">
        <v>4722</v>
      </c>
      <c r="B154" s="197" t="s">
        <v>117</v>
      </c>
      <c r="C154" s="202">
        <v>4822</v>
      </c>
      <c r="D154" s="135">
        <f>SUM(E154:F154)</f>
        <v>0</v>
      </c>
      <c r="E154" s="135">
        <v>0</v>
      </c>
      <c r="F154" s="132" t="s">
        <v>557</v>
      </c>
    </row>
    <row r="155" spans="1:6" ht="12.75">
      <c r="A155" s="157">
        <v>4723</v>
      </c>
      <c r="B155" s="197" t="s">
        <v>479</v>
      </c>
      <c r="C155" s="198" t="s">
        <v>477</v>
      </c>
      <c r="D155" s="135">
        <f>SUM(E155:F155)</f>
        <v>76</v>
      </c>
      <c r="E155" s="135">
        <v>76</v>
      </c>
      <c r="F155" s="132" t="s">
        <v>557</v>
      </c>
    </row>
    <row r="156" spans="1:6" ht="24">
      <c r="A156" s="157">
        <v>4724</v>
      </c>
      <c r="B156" s="197" t="s">
        <v>480</v>
      </c>
      <c r="C156" s="198" t="s">
        <v>478</v>
      </c>
      <c r="D156" s="135">
        <f>SUM(E156:F156)</f>
        <v>0</v>
      </c>
      <c r="E156" s="135">
        <v>0</v>
      </c>
      <c r="F156" s="132" t="s">
        <v>557</v>
      </c>
    </row>
    <row r="157" spans="1:6" ht="24">
      <c r="A157" s="157">
        <v>4730</v>
      </c>
      <c r="B157" s="199" t="s">
        <v>705</v>
      </c>
      <c r="C157" s="195" t="s">
        <v>551</v>
      </c>
      <c r="D157" s="135">
        <f>SUM(D159)</f>
        <v>0</v>
      </c>
      <c r="E157" s="135">
        <f>SUM(E159)</f>
        <v>0</v>
      </c>
      <c r="F157" s="132" t="s">
        <v>557</v>
      </c>
    </row>
    <row r="158" spans="1:6" ht="12.75">
      <c r="A158" s="157"/>
      <c r="B158" s="192" t="s">
        <v>27</v>
      </c>
      <c r="C158" s="195"/>
      <c r="D158" s="135"/>
      <c r="E158" s="135"/>
      <c r="F158" s="132"/>
    </row>
    <row r="159" spans="1:6" ht="24">
      <c r="A159" s="157">
        <v>4731</v>
      </c>
      <c r="B159" s="205" t="s">
        <v>706</v>
      </c>
      <c r="C159" s="198" t="s">
        <v>481</v>
      </c>
      <c r="D159" s="135">
        <f>SUM(E159:F159)</f>
        <v>0</v>
      </c>
      <c r="E159" s="135">
        <v>0</v>
      </c>
      <c r="F159" s="132" t="s">
        <v>557</v>
      </c>
    </row>
    <row r="160" spans="1:6" ht="46.5">
      <c r="A160" s="157">
        <v>4740</v>
      </c>
      <c r="B160" s="213" t="s">
        <v>707</v>
      </c>
      <c r="C160" s="195" t="s">
        <v>551</v>
      </c>
      <c r="D160" s="135">
        <f>SUM(D162:D163)</f>
        <v>0</v>
      </c>
      <c r="E160" s="135">
        <f>SUM(E162:E163)</f>
        <v>0</v>
      </c>
      <c r="F160" s="132" t="s">
        <v>557</v>
      </c>
    </row>
    <row r="161" spans="1:6" ht="12.75">
      <c r="A161" s="157"/>
      <c r="B161" s="192" t="s">
        <v>27</v>
      </c>
      <c r="C161" s="195"/>
      <c r="D161" s="135"/>
      <c r="E161" s="135"/>
      <c r="F161" s="132"/>
    </row>
    <row r="162" spans="1:6" ht="27.75" customHeight="1">
      <c r="A162" s="157">
        <v>4741</v>
      </c>
      <c r="B162" s="197" t="s">
        <v>118</v>
      </c>
      <c r="C162" s="198" t="s">
        <v>482</v>
      </c>
      <c r="D162" s="135">
        <f>SUM(E162:F162)</f>
        <v>0</v>
      </c>
      <c r="E162" s="135">
        <v>0</v>
      </c>
      <c r="F162" s="132" t="s">
        <v>557</v>
      </c>
    </row>
    <row r="163" spans="1:6" ht="27" customHeight="1">
      <c r="A163" s="157">
        <v>4742</v>
      </c>
      <c r="B163" s="197" t="s">
        <v>484</v>
      </c>
      <c r="C163" s="198" t="s">
        <v>483</v>
      </c>
      <c r="D163" s="135">
        <f>SUM(E163:F163)</f>
        <v>0</v>
      </c>
      <c r="E163" s="135">
        <v>0</v>
      </c>
      <c r="F163" s="132" t="s">
        <v>557</v>
      </c>
    </row>
    <row r="164" spans="1:6" ht="39.75" customHeight="1">
      <c r="A164" s="157">
        <v>4750</v>
      </c>
      <c r="B164" s="199" t="s">
        <v>708</v>
      </c>
      <c r="C164" s="195" t="s">
        <v>551</v>
      </c>
      <c r="D164" s="135">
        <f>SUM(D166)</f>
        <v>0</v>
      </c>
      <c r="E164" s="135">
        <f>SUM(E166)</f>
        <v>0</v>
      </c>
      <c r="F164" s="132" t="s">
        <v>557</v>
      </c>
    </row>
    <row r="165" spans="1:6" ht="12.75">
      <c r="A165" s="157"/>
      <c r="B165" s="192" t="s">
        <v>27</v>
      </c>
      <c r="C165" s="195"/>
      <c r="D165" s="135"/>
      <c r="E165" s="135"/>
      <c r="F165" s="132"/>
    </row>
    <row r="166" spans="1:6" ht="39.75" customHeight="1">
      <c r="A166" s="157">
        <v>4751</v>
      </c>
      <c r="B166" s="197" t="s">
        <v>485</v>
      </c>
      <c r="C166" s="198" t="s">
        <v>486</v>
      </c>
      <c r="D166" s="135">
        <f>SUM(E166:F166)</f>
        <v>0</v>
      </c>
      <c r="E166" s="135">
        <v>0</v>
      </c>
      <c r="F166" s="132" t="s">
        <v>557</v>
      </c>
    </row>
    <row r="167" spans="1:6" ht="17.25" customHeight="1">
      <c r="A167" s="157">
        <v>4760</v>
      </c>
      <c r="B167" s="213" t="s">
        <v>709</v>
      </c>
      <c r="C167" s="195" t="s">
        <v>551</v>
      </c>
      <c r="D167" s="135">
        <f>SUM(D169)</f>
        <v>0</v>
      </c>
      <c r="E167" s="135">
        <f>SUM(E169)</f>
        <v>0</v>
      </c>
      <c r="F167" s="132" t="s">
        <v>557</v>
      </c>
    </row>
    <row r="168" spans="1:6" ht="12.75">
      <c r="A168" s="157"/>
      <c r="B168" s="192" t="s">
        <v>27</v>
      </c>
      <c r="C168" s="195"/>
      <c r="D168" s="135"/>
      <c r="E168" s="135"/>
      <c r="F168" s="132"/>
    </row>
    <row r="169" spans="1:6" ht="17.25" customHeight="1">
      <c r="A169" s="157">
        <v>4761</v>
      </c>
      <c r="B169" s="197" t="s">
        <v>488</v>
      </c>
      <c r="C169" s="198" t="s">
        <v>487</v>
      </c>
      <c r="D169" s="135">
        <f>SUM(E169:F169)</f>
        <v>0</v>
      </c>
      <c r="E169" s="135">
        <v>0</v>
      </c>
      <c r="F169" s="132" t="s">
        <v>557</v>
      </c>
    </row>
    <row r="170" spans="1:6" ht="12.75">
      <c r="A170" s="157">
        <v>4770</v>
      </c>
      <c r="B170" s="199" t="s">
        <v>710</v>
      </c>
      <c r="C170" s="195" t="s">
        <v>551</v>
      </c>
      <c r="D170" s="135">
        <f>SUM(D172)</f>
        <v>920</v>
      </c>
      <c r="E170" s="135">
        <f>SUM(E172)</f>
        <v>920</v>
      </c>
      <c r="F170" s="135">
        <f>SUM(F172)</f>
        <v>0</v>
      </c>
    </row>
    <row r="171" spans="1:6" ht="12.75">
      <c r="A171" s="157"/>
      <c r="B171" s="192" t="s">
        <v>27</v>
      </c>
      <c r="C171" s="195"/>
      <c r="D171" s="135"/>
      <c r="E171" s="135"/>
      <c r="F171" s="132"/>
    </row>
    <row r="172" spans="1:6" ht="12.75">
      <c r="A172" s="157">
        <v>4771</v>
      </c>
      <c r="B172" s="197" t="s">
        <v>493</v>
      </c>
      <c r="C172" s="198" t="s">
        <v>489</v>
      </c>
      <c r="D172" s="135">
        <f>SUM(E172:F172)-Ekamutner!F93</f>
        <v>920</v>
      </c>
      <c r="E172" s="135">
        <v>920</v>
      </c>
      <c r="F172" s="132">
        <v>0</v>
      </c>
    </row>
    <row r="173" spans="1:6" ht="36">
      <c r="A173" s="157">
        <v>4772</v>
      </c>
      <c r="B173" s="205" t="s">
        <v>97</v>
      </c>
      <c r="C173" s="195" t="s">
        <v>551</v>
      </c>
      <c r="D173" s="135">
        <f>SUM(E173:F173)</f>
        <v>0</v>
      </c>
      <c r="E173" s="135">
        <v>0</v>
      </c>
      <c r="F173" s="132" t="s">
        <v>558</v>
      </c>
    </row>
    <row r="174" spans="1:9" s="33" customFormat="1" ht="56.25" customHeight="1">
      <c r="A174" s="157">
        <v>5000</v>
      </c>
      <c r="B174" s="214" t="s">
        <v>711</v>
      </c>
      <c r="C174" s="195" t="s">
        <v>551</v>
      </c>
      <c r="D174" s="135">
        <f>SUM(D176,D194,D200,D203)</f>
        <v>13047.1</v>
      </c>
      <c r="E174" s="132" t="s">
        <v>557</v>
      </c>
      <c r="F174" s="135">
        <f>SUM(F176,F194,F200,F203)</f>
        <v>13047.1</v>
      </c>
      <c r="G174" s="34"/>
      <c r="H174" s="34"/>
      <c r="I174" s="34"/>
    </row>
    <row r="175" spans="1:6" ht="12.75">
      <c r="A175" s="157"/>
      <c r="B175" s="192" t="s">
        <v>29</v>
      </c>
      <c r="C175" s="191"/>
      <c r="D175" s="135"/>
      <c r="E175" s="135"/>
      <c r="F175" s="135"/>
    </row>
    <row r="176" spans="1:6" ht="22.5">
      <c r="A176" s="157">
        <v>5100</v>
      </c>
      <c r="B176" s="197" t="s">
        <v>712</v>
      </c>
      <c r="C176" s="195" t="s">
        <v>551</v>
      </c>
      <c r="D176" s="135">
        <f>SUM(D178,D183,D188)</f>
        <v>13047.1</v>
      </c>
      <c r="E176" s="132" t="s">
        <v>557</v>
      </c>
      <c r="F176" s="135">
        <v>13047.1</v>
      </c>
    </row>
    <row r="177" spans="1:6" ht="12.75">
      <c r="A177" s="157"/>
      <c r="B177" s="192" t="s">
        <v>29</v>
      </c>
      <c r="C177" s="191"/>
      <c r="D177" s="135"/>
      <c r="E177" s="135"/>
      <c r="F177" s="135"/>
    </row>
    <row r="178" spans="1:6" ht="22.5">
      <c r="A178" s="157">
        <v>5110</v>
      </c>
      <c r="B178" s="199" t="s">
        <v>713</v>
      </c>
      <c r="C178" s="195" t="s">
        <v>551</v>
      </c>
      <c r="D178" s="135">
        <f>SUM(D180:D182)</f>
        <v>12747</v>
      </c>
      <c r="E178" s="135" t="s">
        <v>558</v>
      </c>
      <c r="F178" s="135">
        <f>SUM(F180:F182)</f>
        <v>12747</v>
      </c>
    </row>
    <row r="179" spans="1:6" ht="12.75">
      <c r="A179" s="157"/>
      <c r="B179" s="192" t="s">
        <v>27</v>
      </c>
      <c r="C179" s="195"/>
      <c r="D179" s="135"/>
      <c r="E179" s="135"/>
      <c r="F179" s="132"/>
    </row>
    <row r="180" spans="1:6" ht="12.75">
      <c r="A180" s="157">
        <v>5111</v>
      </c>
      <c r="B180" s="197" t="s">
        <v>86</v>
      </c>
      <c r="C180" s="215" t="s">
        <v>490</v>
      </c>
      <c r="D180" s="135">
        <f>SUM(E180:F180)</f>
        <v>0</v>
      </c>
      <c r="E180" s="132" t="s">
        <v>557</v>
      </c>
      <c r="F180" s="135">
        <v>0</v>
      </c>
    </row>
    <row r="181" spans="1:6" ht="20.25" customHeight="1">
      <c r="A181" s="157">
        <v>5112</v>
      </c>
      <c r="B181" s="197" t="s">
        <v>87</v>
      </c>
      <c r="C181" s="215" t="s">
        <v>491</v>
      </c>
      <c r="D181" s="135">
        <f>SUM(E181:F181)</f>
        <v>7800</v>
      </c>
      <c r="E181" s="132" t="s">
        <v>557</v>
      </c>
      <c r="F181" s="135">
        <v>7800</v>
      </c>
    </row>
    <row r="182" spans="1:6" ht="26.25" customHeight="1">
      <c r="A182" s="157">
        <v>5113</v>
      </c>
      <c r="B182" s="197" t="s">
        <v>88</v>
      </c>
      <c r="C182" s="215" t="s">
        <v>492</v>
      </c>
      <c r="D182" s="135">
        <f>SUM(E182:F182)</f>
        <v>4947</v>
      </c>
      <c r="E182" s="132" t="s">
        <v>557</v>
      </c>
      <c r="F182" s="135">
        <v>4947</v>
      </c>
    </row>
    <row r="183" spans="1:6" ht="28.5" customHeight="1">
      <c r="A183" s="157">
        <v>5120</v>
      </c>
      <c r="B183" s="199" t="s">
        <v>714</v>
      </c>
      <c r="C183" s="195" t="s">
        <v>551</v>
      </c>
      <c r="D183" s="135">
        <f>SUM(D185:D187)</f>
        <v>0</v>
      </c>
      <c r="E183" s="135" t="s">
        <v>558</v>
      </c>
      <c r="F183" s="135">
        <f>SUM(F185:F187)</f>
        <v>0</v>
      </c>
    </row>
    <row r="184" spans="1:6" ht="12.75">
      <c r="A184" s="157"/>
      <c r="B184" s="216" t="s">
        <v>27</v>
      </c>
      <c r="C184" s="195"/>
      <c r="D184" s="135"/>
      <c r="E184" s="135"/>
      <c r="F184" s="132"/>
    </row>
    <row r="185" spans="1:6" ht="12.75">
      <c r="A185" s="157">
        <v>5121</v>
      </c>
      <c r="B185" s="197" t="s">
        <v>81</v>
      </c>
      <c r="C185" s="215" t="s">
        <v>494</v>
      </c>
      <c r="D185" s="135">
        <f>SUM(E185:F185)</f>
        <v>0</v>
      </c>
      <c r="E185" s="132" t="s">
        <v>557</v>
      </c>
      <c r="F185" s="135">
        <v>0</v>
      </c>
    </row>
    <row r="186" spans="1:6" ht="12.75">
      <c r="A186" s="157">
        <v>5122</v>
      </c>
      <c r="B186" s="197" t="s">
        <v>82</v>
      </c>
      <c r="C186" s="215" t="s">
        <v>495</v>
      </c>
      <c r="D186" s="135">
        <f>SUM(E186:F186)</f>
        <v>0</v>
      </c>
      <c r="E186" s="132" t="s">
        <v>557</v>
      </c>
      <c r="F186" s="135">
        <v>0</v>
      </c>
    </row>
    <row r="187" spans="1:6" ht="17.25" customHeight="1">
      <c r="A187" s="157">
        <v>5123</v>
      </c>
      <c r="B187" s="197" t="s">
        <v>85</v>
      </c>
      <c r="C187" s="215" t="s">
        <v>496</v>
      </c>
      <c r="D187" s="135">
        <f>SUM(E187:F187)</f>
        <v>0</v>
      </c>
      <c r="E187" s="132" t="s">
        <v>557</v>
      </c>
      <c r="F187" s="135">
        <v>0</v>
      </c>
    </row>
    <row r="188" spans="1:6" ht="36.75" customHeight="1">
      <c r="A188" s="157">
        <v>5130</v>
      </c>
      <c r="B188" s="199" t="s">
        <v>715</v>
      </c>
      <c r="C188" s="195" t="s">
        <v>551</v>
      </c>
      <c r="D188" s="135">
        <f>SUM(D190:D193)</f>
        <v>300.1</v>
      </c>
      <c r="E188" s="135" t="s">
        <v>558</v>
      </c>
      <c r="F188" s="135">
        <f>SUM(F190:F193)</f>
        <v>300.1</v>
      </c>
    </row>
    <row r="189" spans="1:6" ht="12.75">
      <c r="A189" s="157"/>
      <c r="B189" s="192" t="s">
        <v>27</v>
      </c>
      <c r="C189" s="195"/>
      <c r="D189" s="135"/>
      <c r="E189" s="135"/>
      <c r="F189" s="132"/>
    </row>
    <row r="190" spans="1:6" ht="17.25" customHeight="1">
      <c r="A190" s="157">
        <v>5131</v>
      </c>
      <c r="B190" s="197" t="s">
        <v>499</v>
      </c>
      <c r="C190" s="215" t="s">
        <v>497</v>
      </c>
      <c r="D190" s="135">
        <f>SUM(E190:F190)</f>
        <v>0</v>
      </c>
      <c r="E190" s="132" t="s">
        <v>557</v>
      </c>
      <c r="F190" s="135">
        <v>0</v>
      </c>
    </row>
    <row r="191" spans="1:6" ht="17.25" customHeight="1">
      <c r="A191" s="157">
        <v>5132</v>
      </c>
      <c r="B191" s="197" t="s">
        <v>78</v>
      </c>
      <c r="C191" s="215" t="s">
        <v>498</v>
      </c>
      <c r="D191" s="135">
        <f>SUM(E191:F191)</f>
        <v>0</v>
      </c>
      <c r="E191" s="132" t="s">
        <v>557</v>
      </c>
      <c r="F191" s="135">
        <v>0</v>
      </c>
    </row>
    <row r="192" spans="1:6" ht="17.25" customHeight="1">
      <c r="A192" s="157">
        <v>5133</v>
      </c>
      <c r="B192" s="197" t="s">
        <v>79</v>
      </c>
      <c r="C192" s="215" t="s">
        <v>505</v>
      </c>
      <c r="D192" s="135">
        <f>SUM(E192:F192)</f>
        <v>0</v>
      </c>
      <c r="E192" s="132" t="s">
        <v>558</v>
      </c>
      <c r="F192" s="135">
        <v>0</v>
      </c>
    </row>
    <row r="193" spans="1:6" ht="17.25" customHeight="1">
      <c r="A193" s="157">
        <v>5134</v>
      </c>
      <c r="B193" s="197" t="s">
        <v>80</v>
      </c>
      <c r="C193" s="215" t="s">
        <v>506</v>
      </c>
      <c r="D193" s="135">
        <f>SUM(E193:F193)</f>
        <v>300.1</v>
      </c>
      <c r="E193" s="132" t="s">
        <v>558</v>
      </c>
      <c r="F193" s="135">
        <v>300.1</v>
      </c>
    </row>
    <row r="194" spans="1:6" ht="19.5" customHeight="1">
      <c r="A194" s="157">
        <v>5200</v>
      </c>
      <c r="B194" s="199" t="s">
        <v>716</v>
      </c>
      <c r="C194" s="195" t="s">
        <v>551</v>
      </c>
      <c r="D194" s="135">
        <f>SUM(D196:D199)</f>
        <v>0</v>
      </c>
      <c r="E194" s="132" t="s">
        <v>557</v>
      </c>
      <c r="F194" s="135">
        <f>SUM(F196:F199)</f>
        <v>0</v>
      </c>
    </row>
    <row r="195" spans="1:6" ht="12.75">
      <c r="A195" s="157"/>
      <c r="B195" s="192" t="s">
        <v>29</v>
      </c>
      <c r="C195" s="191"/>
      <c r="D195" s="135"/>
      <c r="E195" s="135"/>
      <c r="F195" s="135"/>
    </row>
    <row r="196" spans="1:6" ht="27" customHeight="1">
      <c r="A196" s="157">
        <v>5211</v>
      </c>
      <c r="B196" s="197" t="s">
        <v>98</v>
      </c>
      <c r="C196" s="215" t="s">
        <v>500</v>
      </c>
      <c r="D196" s="135">
        <f>SUM(E196:F196)</f>
        <v>0</v>
      </c>
      <c r="E196" s="132" t="s">
        <v>557</v>
      </c>
      <c r="F196" s="135">
        <v>0</v>
      </c>
    </row>
    <row r="197" spans="1:6" ht="17.25" customHeight="1">
      <c r="A197" s="157">
        <v>5221</v>
      </c>
      <c r="B197" s="197" t="s">
        <v>99</v>
      </c>
      <c r="C197" s="215" t="s">
        <v>501</v>
      </c>
      <c r="D197" s="135">
        <f>SUM(E197:F197)</f>
        <v>0</v>
      </c>
      <c r="E197" s="132" t="s">
        <v>557</v>
      </c>
      <c r="F197" s="135">
        <v>0</v>
      </c>
    </row>
    <row r="198" spans="1:6" ht="24.75" customHeight="1">
      <c r="A198" s="157">
        <v>5231</v>
      </c>
      <c r="B198" s="197" t="s">
        <v>100</v>
      </c>
      <c r="C198" s="215" t="s">
        <v>502</v>
      </c>
      <c r="D198" s="135">
        <f>SUM(E198:F198)</f>
        <v>0</v>
      </c>
      <c r="E198" s="132" t="s">
        <v>557</v>
      </c>
      <c r="F198" s="135">
        <v>0</v>
      </c>
    </row>
    <row r="199" spans="1:6" ht="17.25" customHeight="1">
      <c r="A199" s="157">
        <v>5241</v>
      </c>
      <c r="B199" s="197" t="s">
        <v>504</v>
      </c>
      <c r="C199" s="215" t="s">
        <v>503</v>
      </c>
      <c r="D199" s="135">
        <f>SUM(E199:F199)</f>
        <v>0</v>
      </c>
      <c r="E199" s="132" t="s">
        <v>557</v>
      </c>
      <c r="F199" s="135">
        <v>0</v>
      </c>
    </row>
    <row r="200" spans="1:6" ht="12.75">
      <c r="A200" s="157">
        <v>5300</v>
      </c>
      <c r="B200" s="199" t="s">
        <v>717</v>
      </c>
      <c r="C200" s="195" t="s">
        <v>551</v>
      </c>
      <c r="D200" s="135">
        <f>SUM(D202)</f>
        <v>0</v>
      </c>
      <c r="E200" s="132" t="s">
        <v>557</v>
      </c>
      <c r="F200" s="135">
        <f>SUM(F202)</f>
        <v>0</v>
      </c>
    </row>
    <row r="201" spans="1:6" ht="12.75">
      <c r="A201" s="157"/>
      <c r="B201" s="192" t="s">
        <v>29</v>
      </c>
      <c r="C201" s="191"/>
      <c r="D201" s="135"/>
      <c r="E201" s="135"/>
      <c r="F201" s="135"/>
    </row>
    <row r="202" spans="1:6" ht="13.5" customHeight="1">
      <c r="A202" s="157">
        <v>5311</v>
      </c>
      <c r="B202" s="197" t="s">
        <v>119</v>
      </c>
      <c r="C202" s="215" t="s">
        <v>507</v>
      </c>
      <c r="D202" s="135">
        <f>SUM(E202:F202)</f>
        <v>0</v>
      </c>
      <c r="E202" s="132" t="s">
        <v>557</v>
      </c>
      <c r="F202" s="135">
        <v>0</v>
      </c>
    </row>
    <row r="203" spans="1:6" ht="22.5">
      <c r="A203" s="157">
        <v>5400</v>
      </c>
      <c r="B203" s="199" t="s">
        <v>718</v>
      </c>
      <c r="C203" s="195" t="s">
        <v>551</v>
      </c>
      <c r="D203" s="135">
        <f>SUM(D205:D208)</f>
        <v>0</v>
      </c>
      <c r="E203" s="132" t="s">
        <v>557</v>
      </c>
      <c r="F203" s="135">
        <f>SUM(F205:F208)</f>
        <v>0</v>
      </c>
    </row>
    <row r="204" spans="1:6" ht="12.75">
      <c r="A204" s="157"/>
      <c r="B204" s="192" t="s">
        <v>29</v>
      </c>
      <c r="C204" s="191"/>
      <c r="D204" s="135"/>
      <c r="E204" s="135"/>
      <c r="F204" s="135"/>
    </row>
    <row r="205" spans="1:6" ht="12.75">
      <c r="A205" s="157">
        <v>5411</v>
      </c>
      <c r="B205" s="197" t="s">
        <v>120</v>
      </c>
      <c r="C205" s="215" t="s">
        <v>508</v>
      </c>
      <c r="D205" s="135">
        <f>SUM(E205:F205)</f>
        <v>0</v>
      </c>
      <c r="E205" s="132" t="s">
        <v>557</v>
      </c>
      <c r="F205" s="135">
        <v>0</v>
      </c>
    </row>
    <row r="206" spans="1:6" ht="12.75">
      <c r="A206" s="157">
        <v>5421</v>
      </c>
      <c r="B206" s="197" t="s">
        <v>121</v>
      </c>
      <c r="C206" s="215" t="s">
        <v>509</v>
      </c>
      <c r="D206" s="135">
        <f>SUM(E206:F206)</f>
        <v>0</v>
      </c>
      <c r="E206" s="132" t="s">
        <v>557</v>
      </c>
      <c r="F206" s="135">
        <v>0</v>
      </c>
    </row>
    <row r="207" spans="1:6" ht="12.75">
      <c r="A207" s="157">
        <v>5431</v>
      </c>
      <c r="B207" s="197" t="s">
        <v>511</v>
      </c>
      <c r="C207" s="215" t="s">
        <v>510</v>
      </c>
      <c r="D207" s="135">
        <f>SUM(E207:F207)</f>
        <v>0</v>
      </c>
      <c r="E207" s="132" t="s">
        <v>557</v>
      </c>
      <c r="F207" s="135">
        <v>0</v>
      </c>
    </row>
    <row r="208" spans="1:6" ht="12.75">
      <c r="A208" s="157">
        <v>5441</v>
      </c>
      <c r="B208" s="217" t="s">
        <v>197</v>
      </c>
      <c r="C208" s="215" t="s">
        <v>512</v>
      </c>
      <c r="D208" s="135">
        <f>SUM(E208:F208)</f>
        <v>0</v>
      </c>
      <c r="E208" s="132" t="s">
        <v>557</v>
      </c>
      <c r="F208" s="135">
        <v>0</v>
      </c>
    </row>
    <row r="209" spans="1:9" s="18" customFormat="1" ht="59.25" customHeight="1">
      <c r="A209" s="218" t="s">
        <v>882</v>
      </c>
      <c r="B209" s="219" t="s">
        <v>719</v>
      </c>
      <c r="C209" s="218" t="s">
        <v>551</v>
      </c>
      <c r="D209" s="135">
        <f>SUM(D211,D216,D224,D227)</f>
        <v>0</v>
      </c>
      <c r="E209" s="135" t="s">
        <v>550</v>
      </c>
      <c r="F209" s="135">
        <f>SUM(F211,F216,F224,F227)</f>
        <v>0</v>
      </c>
      <c r="G209" s="34"/>
      <c r="H209" s="34"/>
      <c r="I209" s="34"/>
    </row>
    <row r="210" spans="1:9" s="18" customFormat="1" ht="12.75">
      <c r="A210" s="218"/>
      <c r="B210" s="220" t="s">
        <v>26</v>
      </c>
      <c r="C210" s="218"/>
      <c r="D210" s="135"/>
      <c r="E210" s="135"/>
      <c r="F210" s="135"/>
      <c r="G210" s="34"/>
      <c r="H210" s="34"/>
      <c r="I210" s="34"/>
    </row>
    <row r="211" spans="1:9" s="1" customFormat="1" ht="28.5">
      <c r="A211" s="221" t="s">
        <v>883</v>
      </c>
      <c r="B211" s="222" t="s">
        <v>720</v>
      </c>
      <c r="C211" s="223" t="s">
        <v>551</v>
      </c>
      <c r="D211" s="135">
        <f>SUM(D213:D215)</f>
        <v>0</v>
      </c>
      <c r="E211" s="135" t="s">
        <v>550</v>
      </c>
      <c r="F211" s="135">
        <f>SUM(F213:F215)</f>
        <v>0</v>
      </c>
      <c r="G211" s="34"/>
      <c r="H211" s="34"/>
      <c r="I211" s="34"/>
    </row>
    <row r="212" spans="1:9" s="1" customFormat="1" ht="12.75">
      <c r="A212" s="221"/>
      <c r="B212" s="220" t="s">
        <v>26</v>
      </c>
      <c r="C212" s="223"/>
      <c r="D212" s="135"/>
      <c r="E212" s="135"/>
      <c r="F212" s="135"/>
      <c r="G212" s="34"/>
      <c r="H212" s="34"/>
      <c r="I212" s="34"/>
    </row>
    <row r="213" spans="1:9" s="1" customFormat="1" ht="12.75">
      <c r="A213" s="221" t="s">
        <v>884</v>
      </c>
      <c r="B213" s="224" t="s">
        <v>128</v>
      </c>
      <c r="C213" s="221" t="s">
        <v>123</v>
      </c>
      <c r="D213" s="135">
        <f>SUM(E213:F213)</f>
        <v>0</v>
      </c>
      <c r="E213" s="135" t="s">
        <v>558</v>
      </c>
      <c r="F213" s="135">
        <v>0</v>
      </c>
      <c r="G213" s="34"/>
      <c r="H213" s="34"/>
      <c r="I213" s="34"/>
    </row>
    <row r="214" spans="1:9" s="14" customFormat="1" ht="12.75">
      <c r="A214" s="221" t="s">
        <v>885</v>
      </c>
      <c r="B214" s="224" t="s">
        <v>127</v>
      </c>
      <c r="C214" s="221" t="s">
        <v>124</v>
      </c>
      <c r="D214" s="135">
        <f>SUM(E214:F214)</f>
        <v>0</v>
      </c>
      <c r="E214" s="135" t="s">
        <v>558</v>
      </c>
      <c r="F214" s="225">
        <v>0</v>
      </c>
      <c r="G214" s="34"/>
      <c r="H214" s="34"/>
      <c r="I214" s="34"/>
    </row>
    <row r="215" spans="1:9" s="1" customFormat="1" ht="13.5" customHeight="1">
      <c r="A215" s="124" t="s">
        <v>886</v>
      </c>
      <c r="B215" s="224" t="s">
        <v>130</v>
      </c>
      <c r="C215" s="221" t="s">
        <v>125</v>
      </c>
      <c r="D215" s="135">
        <f>SUM(E215:F215)</f>
        <v>0</v>
      </c>
      <c r="E215" s="135" t="s">
        <v>550</v>
      </c>
      <c r="F215" s="135">
        <v>0</v>
      </c>
      <c r="G215" s="34"/>
      <c r="H215" s="34"/>
      <c r="I215" s="34"/>
    </row>
    <row r="216" spans="1:9" s="1" customFormat="1" ht="31.5" customHeight="1">
      <c r="A216" s="124" t="s">
        <v>887</v>
      </c>
      <c r="B216" s="222" t="s">
        <v>721</v>
      </c>
      <c r="C216" s="223" t="s">
        <v>551</v>
      </c>
      <c r="D216" s="135">
        <f>SUM(D218:D219)</f>
        <v>0</v>
      </c>
      <c r="E216" s="135" t="s">
        <v>550</v>
      </c>
      <c r="F216" s="135">
        <f>SUM(F218:F219)</f>
        <v>0</v>
      </c>
      <c r="G216" s="34"/>
      <c r="H216" s="34"/>
      <c r="I216" s="34"/>
    </row>
    <row r="217" spans="1:9" s="1" customFormat="1" ht="12.75">
      <c r="A217" s="124"/>
      <c r="B217" s="220" t="s">
        <v>26</v>
      </c>
      <c r="C217" s="223"/>
      <c r="D217" s="135"/>
      <c r="E217" s="135"/>
      <c r="F217" s="135"/>
      <c r="G217" s="34"/>
      <c r="H217" s="34"/>
      <c r="I217" s="34"/>
    </row>
    <row r="218" spans="1:9" s="1" customFormat="1" ht="29.25" customHeight="1">
      <c r="A218" s="124" t="s">
        <v>888</v>
      </c>
      <c r="B218" s="224" t="s">
        <v>113</v>
      </c>
      <c r="C218" s="223" t="s">
        <v>131</v>
      </c>
      <c r="D218" s="135">
        <f>SUM(E218:F218)</f>
        <v>0</v>
      </c>
      <c r="E218" s="135" t="s">
        <v>550</v>
      </c>
      <c r="F218" s="135">
        <v>0</v>
      </c>
      <c r="G218" s="34"/>
      <c r="H218" s="34"/>
      <c r="I218" s="34"/>
    </row>
    <row r="219" spans="1:9" s="1" customFormat="1" ht="25.5">
      <c r="A219" s="124" t="s">
        <v>889</v>
      </c>
      <c r="B219" s="224" t="s">
        <v>722</v>
      </c>
      <c r="C219" s="223" t="s">
        <v>551</v>
      </c>
      <c r="D219" s="135">
        <f>SUM(D221:D223)</f>
        <v>0</v>
      </c>
      <c r="E219" s="135" t="s">
        <v>550</v>
      </c>
      <c r="F219" s="135">
        <f>SUM(F221:F223)</f>
        <v>0</v>
      </c>
      <c r="G219" s="34"/>
      <c r="H219" s="34"/>
      <c r="I219" s="34"/>
    </row>
    <row r="220" spans="1:9" s="1" customFormat="1" ht="12.75">
      <c r="A220" s="124"/>
      <c r="B220" s="220" t="s">
        <v>27</v>
      </c>
      <c r="C220" s="223"/>
      <c r="D220" s="135"/>
      <c r="E220" s="135"/>
      <c r="F220" s="135"/>
      <c r="G220" s="34"/>
      <c r="H220" s="34"/>
      <c r="I220" s="34"/>
    </row>
    <row r="221" spans="1:9" s="1" customFormat="1" ht="12.75">
      <c r="A221" s="124" t="s">
        <v>890</v>
      </c>
      <c r="B221" s="220" t="s">
        <v>110</v>
      </c>
      <c r="C221" s="221" t="s">
        <v>132</v>
      </c>
      <c r="D221" s="135">
        <f>SUM(E221:F221)</f>
        <v>0</v>
      </c>
      <c r="E221" s="135" t="s">
        <v>558</v>
      </c>
      <c r="F221" s="135">
        <v>0</v>
      </c>
      <c r="G221" s="34"/>
      <c r="H221" s="34"/>
      <c r="I221" s="34"/>
    </row>
    <row r="222" spans="1:9" s="1" customFormat="1" ht="25.5">
      <c r="A222" s="226" t="s">
        <v>891</v>
      </c>
      <c r="B222" s="220" t="s">
        <v>109</v>
      </c>
      <c r="C222" s="223" t="s">
        <v>133</v>
      </c>
      <c r="D222" s="135">
        <f>SUM(E222:F222)</f>
        <v>0</v>
      </c>
      <c r="E222" s="135" t="s">
        <v>550</v>
      </c>
      <c r="F222" s="135">
        <v>0</v>
      </c>
      <c r="G222" s="34"/>
      <c r="H222" s="34"/>
      <c r="I222" s="34"/>
    </row>
    <row r="223" spans="1:9" s="1" customFormat="1" ht="25.5">
      <c r="A223" s="124" t="s">
        <v>892</v>
      </c>
      <c r="B223" s="227" t="s">
        <v>108</v>
      </c>
      <c r="C223" s="223" t="s">
        <v>134</v>
      </c>
      <c r="D223" s="135">
        <f>SUM(E223:F223)</f>
        <v>0</v>
      </c>
      <c r="E223" s="135" t="s">
        <v>550</v>
      </c>
      <c r="F223" s="135">
        <v>0</v>
      </c>
      <c r="G223" s="34"/>
      <c r="H223" s="34"/>
      <c r="I223" s="34"/>
    </row>
    <row r="224" spans="1:9" s="1" customFormat="1" ht="28.5">
      <c r="A224" s="124" t="s">
        <v>893</v>
      </c>
      <c r="B224" s="222" t="s">
        <v>723</v>
      </c>
      <c r="C224" s="223" t="s">
        <v>551</v>
      </c>
      <c r="D224" s="135">
        <f>SUM(D226)</f>
        <v>0</v>
      </c>
      <c r="E224" s="135" t="s">
        <v>550</v>
      </c>
      <c r="F224" s="135">
        <f>SUM(F226)</f>
        <v>0</v>
      </c>
      <c r="G224" s="34"/>
      <c r="H224" s="34"/>
      <c r="I224" s="34"/>
    </row>
    <row r="225" spans="1:9" s="1" customFormat="1" ht="12.75">
      <c r="A225" s="124"/>
      <c r="B225" s="220" t="s">
        <v>26</v>
      </c>
      <c r="C225" s="223"/>
      <c r="D225" s="135"/>
      <c r="E225" s="135"/>
      <c r="F225" s="135"/>
      <c r="G225" s="34"/>
      <c r="H225" s="34"/>
      <c r="I225" s="34"/>
    </row>
    <row r="226" spans="1:9" s="1" customFormat="1" ht="25.5">
      <c r="A226" s="226" t="s">
        <v>894</v>
      </c>
      <c r="B226" s="224" t="s">
        <v>111</v>
      </c>
      <c r="C226" s="218" t="s">
        <v>136</v>
      </c>
      <c r="D226" s="135">
        <f>SUM(E226:F226)</f>
        <v>0</v>
      </c>
      <c r="E226" s="135" t="s">
        <v>550</v>
      </c>
      <c r="F226" s="135">
        <v>0</v>
      </c>
      <c r="G226" s="34"/>
      <c r="H226" s="34"/>
      <c r="I226" s="34"/>
    </row>
    <row r="227" spans="1:9" s="1" customFormat="1" ht="41.25">
      <c r="A227" s="124" t="s">
        <v>895</v>
      </c>
      <c r="B227" s="222" t="s">
        <v>724</v>
      </c>
      <c r="C227" s="223" t="s">
        <v>551</v>
      </c>
      <c r="D227" s="135">
        <f>SUM(D229:D232)</f>
        <v>0</v>
      </c>
      <c r="E227" s="135" t="s">
        <v>550</v>
      </c>
      <c r="F227" s="135">
        <f>SUM(F229:F232)</f>
        <v>0</v>
      </c>
      <c r="G227" s="34"/>
      <c r="H227" s="34"/>
      <c r="I227" s="34"/>
    </row>
    <row r="228" spans="1:9" s="1" customFormat="1" ht="12.75">
      <c r="A228" s="124"/>
      <c r="B228" s="220" t="s">
        <v>26</v>
      </c>
      <c r="C228" s="223"/>
      <c r="D228" s="135"/>
      <c r="E228" s="135"/>
      <c r="F228" s="135"/>
      <c r="G228" s="34"/>
      <c r="H228" s="34"/>
      <c r="I228" s="34"/>
    </row>
    <row r="229" spans="1:9" s="1" customFormat="1" ht="12.75">
      <c r="A229" s="124" t="s">
        <v>896</v>
      </c>
      <c r="B229" s="224" t="s">
        <v>137</v>
      </c>
      <c r="C229" s="221" t="s">
        <v>140</v>
      </c>
      <c r="D229" s="135">
        <f>SUM(E229:F229)</f>
        <v>0</v>
      </c>
      <c r="E229" s="135" t="s">
        <v>550</v>
      </c>
      <c r="F229" s="135">
        <v>0</v>
      </c>
      <c r="G229" s="34"/>
      <c r="H229" s="34"/>
      <c r="I229" s="34"/>
    </row>
    <row r="230" spans="1:9" s="1" customFormat="1" ht="15.75" customHeight="1">
      <c r="A230" s="226" t="s">
        <v>900</v>
      </c>
      <c r="B230" s="224" t="s">
        <v>138</v>
      </c>
      <c r="C230" s="218" t="s">
        <v>141</v>
      </c>
      <c r="D230" s="135">
        <f>SUM(E230:F230)</f>
        <v>0</v>
      </c>
      <c r="E230" s="135" t="s">
        <v>550</v>
      </c>
      <c r="F230" s="135">
        <v>0</v>
      </c>
      <c r="G230" s="34"/>
      <c r="H230" s="34"/>
      <c r="I230" s="34"/>
    </row>
    <row r="231" spans="1:9" s="1" customFormat="1" ht="25.5">
      <c r="A231" s="124" t="s">
        <v>901</v>
      </c>
      <c r="B231" s="224" t="s">
        <v>139</v>
      </c>
      <c r="C231" s="223" t="s">
        <v>142</v>
      </c>
      <c r="D231" s="135">
        <f>SUM(E231:F231)</f>
        <v>0</v>
      </c>
      <c r="E231" s="135" t="s">
        <v>550</v>
      </c>
      <c r="F231" s="135">
        <v>0</v>
      </c>
      <c r="G231" s="34"/>
      <c r="H231" s="34"/>
      <c r="I231" s="34"/>
    </row>
    <row r="232" spans="1:9" s="1" customFormat="1" ht="25.5">
      <c r="A232" s="124" t="s">
        <v>902</v>
      </c>
      <c r="B232" s="224" t="s">
        <v>112</v>
      </c>
      <c r="C232" s="223" t="s">
        <v>143</v>
      </c>
      <c r="D232" s="135">
        <f>SUM(E232:F232)</f>
        <v>0</v>
      </c>
      <c r="E232" s="135" t="s">
        <v>550</v>
      </c>
      <c r="F232" s="135">
        <v>0</v>
      </c>
      <c r="G232" s="34"/>
      <c r="H232" s="34"/>
      <c r="I232" s="34"/>
    </row>
    <row r="233" spans="1:12" ht="12.75">
      <c r="A233" s="183"/>
      <c r="B233" s="183"/>
      <c r="C233" s="228"/>
      <c r="D233" s="183"/>
      <c r="E233" s="183"/>
      <c r="F233" s="183"/>
      <c r="J233" s="50"/>
      <c r="K233" s="50"/>
      <c r="L233" s="50"/>
    </row>
    <row r="234" spans="1:12" s="41" customFormat="1" ht="63" customHeight="1">
      <c r="A234" s="229"/>
      <c r="B234" s="230"/>
      <c r="C234" s="230"/>
      <c r="D234" s="230"/>
      <c r="E234" s="230"/>
      <c r="F234" s="230"/>
      <c r="G234" s="34"/>
      <c r="H234" s="34"/>
      <c r="I234" s="34"/>
      <c r="J234" s="56"/>
      <c r="K234" s="56"/>
      <c r="L234" s="56"/>
    </row>
    <row r="235" spans="1:12" s="41" customFormat="1" ht="28.5" customHeight="1">
      <c r="A235" s="229"/>
      <c r="B235" s="230"/>
      <c r="C235" s="230"/>
      <c r="D235" s="230"/>
      <c r="E235" s="230"/>
      <c r="F235" s="230"/>
      <c r="G235" s="34"/>
      <c r="H235" s="34"/>
      <c r="I235" s="34"/>
      <c r="J235" s="56"/>
      <c r="K235" s="56"/>
      <c r="L235" s="56"/>
    </row>
    <row r="236" spans="1:12" s="41" customFormat="1" ht="12.75" customHeight="1">
      <c r="A236" s="54"/>
      <c r="B236" s="55"/>
      <c r="C236" s="55"/>
      <c r="D236" s="55"/>
      <c r="E236" s="55"/>
      <c r="F236" s="55"/>
      <c r="G236" s="34"/>
      <c r="H236" s="34"/>
      <c r="I236" s="34"/>
      <c r="J236" s="55"/>
      <c r="K236" s="55"/>
      <c r="L236" s="55"/>
    </row>
  </sheetData>
  <sheetProtection/>
  <protectedRanges>
    <protectedRange sqref="E105" name="Range19"/>
    <protectedRange sqref="E24" name="Range17"/>
    <protectedRange sqref="F226 F222:F223 D225:F225 D228:F228 F229:F232" name="Range16"/>
    <protectedRange sqref="D201:F201 F190:F193 D195:F195 D204:F204 F205:F208 F196:F199" name="Range14"/>
    <protectedRange sqref="E166 D161:F161 E159 E173 D168:F168 D165:F165 E162:E163 E172:F172 E169 D171:F171 D158:F158" name="Range12"/>
    <protectedRange sqref="E134:E135 E124:E129 D131:F131 D133:F133 D137:F137 E138:E141" name="Range10"/>
    <protectedRange sqref="E104 D103:F103 F101 D107:E107 E100 E108:E109" name="Range8"/>
    <protectedRange sqref="D87:F87 E83:E85 E79:E80 D82:F82 D78:F78" name="Range6"/>
    <protectedRange sqref="E56 E59:E60 E46:E53 D55:F55 D58:F58 D45:F45" name="Range4"/>
    <protectedRange sqref="A1:IV5" name="Range2"/>
    <protectedRange sqref="D14:F14 D16:F16 D18:F18 D23:F23 E19:E21 D12:F12" name="Range1"/>
    <protectedRange sqref="E32:E38 E41:E43 E27:F27 D29:F29 D31:F31 D40:F40 D26:F26" name="Range3"/>
    <protectedRange sqref="D74:F74 D72:F72 E63:E70 E75:E76 D62:F62" name="Range5"/>
    <protectedRange sqref="D99:F99 D97:F97 E90:E91 D93:F93 E94:E95 D89:F89" name="Range7"/>
    <protectedRange sqref="E120:E122 D111:E111 D119:F119 D123:F123 D113:E113 E114:E117" name="Range9"/>
    <protectedRange sqref="E153:E156 E149:E150 E144 D146:F146 D148:F148 D152:F152 D143:F143" name="Range11"/>
    <protectedRange sqref="D177:F177 D179:F179 F185:F187 D189:F189 F180:F182 D184:F184 D175:F175" name="Range13"/>
    <protectedRange sqref="D212:F212 D220:F220 F218 F213:F215 D217:F217 F221 D210:F210" name="Range15"/>
    <protectedRange sqref="F202" name="Range22"/>
  </protectedRanges>
  <mergeCells count="7">
    <mergeCell ref="A2:F2"/>
    <mergeCell ref="A3:F3"/>
    <mergeCell ref="B7:C8"/>
    <mergeCell ref="A7:A9"/>
    <mergeCell ref="E7:F8"/>
    <mergeCell ref="D7:D8"/>
    <mergeCell ref="E6:F6"/>
  </mergeCells>
  <printOptions/>
  <pageMargins left="1.1" right="0.17" top="0.32" bottom="0.45" header="0.17" footer="0.24"/>
  <pageSetup firstPageNumber="14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2.710937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41" customFormat="1" ht="12.75">
      <c r="A1" s="231" t="s">
        <v>985</v>
      </c>
      <c r="B1" s="179"/>
      <c r="C1" s="179"/>
      <c r="D1" s="179"/>
      <c r="E1" s="179"/>
      <c r="F1" s="48"/>
      <c r="G1" s="48"/>
      <c r="H1" s="48"/>
      <c r="I1" s="48"/>
      <c r="J1" s="48"/>
      <c r="K1" s="48"/>
    </row>
    <row r="2" spans="1:11" s="41" customFormat="1" ht="18">
      <c r="A2" s="373" t="s">
        <v>83</v>
      </c>
      <c r="B2" s="373"/>
      <c r="C2" s="373"/>
      <c r="D2" s="373"/>
      <c r="E2" s="373"/>
      <c r="F2" s="67"/>
      <c r="G2" s="67"/>
      <c r="H2" s="67"/>
      <c r="I2" s="67"/>
      <c r="J2" s="67"/>
      <c r="K2" s="67"/>
    </row>
    <row r="3" spans="1:11" s="41" customFormat="1" ht="36" customHeight="1">
      <c r="A3" s="389" t="s">
        <v>84</v>
      </c>
      <c r="B3" s="389"/>
      <c r="C3" s="389"/>
      <c r="D3" s="389"/>
      <c r="E3" s="389"/>
      <c r="F3" s="67"/>
      <c r="G3" s="67"/>
      <c r="H3" s="67"/>
      <c r="I3" s="67"/>
      <c r="J3" s="67"/>
      <c r="K3" s="67"/>
    </row>
    <row r="4" spans="1:11" s="41" customFormat="1" ht="18" customHeight="1">
      <c r="A4" s="181"/>
      <c r="B4" s="181"/>
      <c r="C4" s="181"/>
      <c r="D4" s="181"/>
      <c r="E4" s="181"/>
      <c r="F4" s="71"/>
      <c r="G4" s="71"/>
      <c r="H4" s="71"/>
      <c r="I4" s="71"/>
      <c r="J4" s="71"/>
      <c r="K4" s="71"/>
    </row>
    <row r="5" spans="1:11" ht="13.5" thickBot="1">
      <c r="A5" s="232"/>
      <c r="B5" s="232"/>
      <c r="C5" s="232"/>
      <c r="D5" s="369" t="s">
        <v>611</v>
      </c>
      <c r="E5" s="369"/>
      <c r="F5" s="45"/>
      <c r="G5" s="45"/>
      <c r="H5" s="45"/>
      <c r="I5" s="45"/>
      <c r="J5" s="45"/>
      <c r="K5" s="28"/>
    </row>
    <row r="6" spans="1:8" ht="21.75" customHeight="1">
      <c r="A6" s="394" t="s">
        <v>49</v>
      </c>
      <c r="B6" s="404"/>
      <c r="C6" s="401" t="s">
        <v>615</v>
      </c>
      <c r="D6" s="397" t="s">
        <v>767</v>
      </c>
      <c r="E6" s="398"/>
      <c r="F6" s="45"/>
      <c r="G6" s="45"/>
      <c r="H6" s="45"/>
    </row>
    <row r="7" spans="1:8" ht="12.75" customHeight="1" thickBot="1">
      <c r="A7" s="395"/>
      <c r="B7" s="405"/>
      <c r="C7" s="402"/>
      <c r="D7" s="399"/>
      <c r="E7" s="400"/>
      <c r="F7" s="45"/>
      <c r="G7" s="45"/>
      <c r="H7" s="45"/>
    </row>
    <row r="8" spans="1:8" ht="30.75" customHeight="1" thickBot="1">
      <c r="A8" s="407"/>
      <c r="B8" s="406"/>
      <c r="C8" s="403"/>
      <c r="D8" s="233" t="s">
        <v>548</v>
      </c>
      <c r="E8" s="234" t="s">
        <v>549</v>
      </c>
      <c r="F8" s="45"/>
      <c r="G8" s="45"/>
      <c r="H8" s="45"/>
    </row>
    <row r="9" spans="1:8" ht="13.5" thickBot="1">
      <c r="A9" s="235">
        <v>1</v>
      </c>
      <c r="B9" s="235">
        <v>2</v>
      </c>
      <c r="C9" s="236">
        <v>6</v>
      </c>
      <c r="D9" s="237">
        <v>7</v>
      </c>
      <c r="E9" s="238">
        <v>8</v>
      </c>
      <c r="F9" s="45"/>
      <c r="G9" s="45"/>
      <c r="H9" s="45"/>
    </row>
    <row r="10" spans="1:5" ht="30" customHeight="1" thickBot="1">
      <c r="A10" s="239">
        <v>8000</v>
      </c>
      <c r="B10" s="240" t="s">
        <v>950</v>
      </c>
      <c r="C10" s="241">
        <f>SUM(D10:E10)</f>
        <v>13047.1</v>
      </c>
      <c r="D10" s="241">
        <v>0</v>
      </c>
      <c r="E10" s="241">
        <v>13047.1</v>
      </c>
    </row>
    <row r="11" spans="1:8" ht="12.75">
      <c r="A11" s="183"/>
      <c r="B11" s="183"/>
      <c r="C11" s="183"/>
      <c r="D11" s="183"/>
      <c r="E11" s="183"/>
      <c r="F11" s="45"/>
      <c r="G11" s="45"/>
      <c r="H11" s="45"/>
    </row>
    <row r="12" spans="1:8" ht="12.75">
      <c r="A12" s="183"/>
      <c r="B12" s="183"/>
      <c r="C12" s="183"/>
      <c r="D12" s="183"/>
      <c r="E12" s="183"/>
      <c r="F12" s="45"/>
      <c r="G12" s="45"/>
      <c r="H12" s="45"/>
    </row>
    <row r="13" spans="1:8" ht="12.75">
      <c r="A13" s="183"/>
      <c r="B13" s="183"/>
      <c r="C13" s="183"/>
      <c r="D13" s="183"/>
      <c r="E13" s="183"/>
      <c r="F13" s="45"/>
      <c r="G13" s="45"/>
      <c r="H13" s="45"/>
    </row>
    <row r="14" spans="1:8" ht="12.75">
      <c r="A14" s="183"/>
      <c r="B14" s="183"/>
      <c r="C14" s="183"/>
      <c r="D14" s="183"/>
      <c r="E14" s="183"/>
      <c r="F14" s="45"/>
      <c r="G14" s="45"/>
      <c r="H14" s="45"/>
    </row>
    <row r="15" spans="1:5" ht="12.75">
      <c r="A15" s="183"/>
      <c r="B15" s="242" t="s">
        <v>2</v>
      </c>
      <c r="C15" s="243">
        <f>C10+'Dificiti caxs'!D10</f>
        <v>26094.159</v>
      </c>
      <c r="D15" s="243">
        <f>D10+'Dificiti caxs'!E10</f>
        <v>0</v>
      </c>
      <c r="E15" s="243">
        <f>E10+'Dificiti caxs'!F10</f>
        <v>26094.159</v>
      </c>
    </row>
    <row r="16" spans="1:5" ht="12.75">
      <c r="A16" s="183"/>
      <c r="B16" s="242" t="s">
        <v>3</v>
      </c>
      <c r="C16" s="243">
        <f>'Gorcarnakan caxs'!F12-'Tntesagitakan '!D11</f>
        <v>0.01999999999679858</v>
      </c>
      <c r="D16" s="243">
        <f>'Gorcarnakan caxs'!G12-'Tntesagitakan '!E11</f>
        <v>0</v>
      </c>
      <c r="E16" s="243">
        <f>'Gorcarnakan caxs'!H12-'Tntesagitakan '!F11</f>
        <v>0</v>
      </c>
    </row>
    <row r="17" spans="1:8" ht="12.75">
      <c r="A17" s="183"/>
      <c r="B17" s="242" t="s">
        <v>4</v>
      </c>
      <c r="C17" s="243">
        <f>'Gorcarnakan caxs'!F311-'Tntesagitakan '!D172</f>
        <v>0</v>
      </c>
      <c r="D17" s="243">
        <f>'Gorcarnakan caxs'!G311-'Tntesagitakan '!E172</f>
        <v>0</v>
      </c>
      <c r="E17" s="243">
        <f>'Gorcarnakan caxs'!H311-'Tntesagitakan '!F172</f>
        <v>0</v>
      </c>
      <c r="F17" s="57"/>
      <c r="G17" s="57"/>
      <c r="H17" s="57"/>
    </row>
    <row r="18" spans="1:8" ht="12.75">
      <c r="A18" s="183"/>
      <c r="B18" s="244"/>
      <c r="C18" s="245"/>
      <c r="D18" s="245"/>
      <c r="E18" s="245"/>
      <c r="F18" s="45"/>
      <c r="G18" s="45"/>
      <c r="H18" s="45"/>
    </row>
    <row r="19" spans="1:5" ht="12.75">
      <c r="A19" s="183"/>
      <c r="B19" s="244"/>
      <c r="C19" s="245"/>
      <c r="D19" s="245"/>
      <c r="E19" s="245"/>
    </row>
    <row r="20" spans="1:5" ht="12.75">
      <c r="A20" s="183"/>
      <c r="B20" s="244"/>
      <c r="C20" s="245"/>
      <c r="D20" s="245"/>
      <c r="E20" s="245"/>
    </row>
    <row r="21" spans="1:11" ht="12.75">
      <c r="A21" s="45"/>
      <c r="B21" s="45"/>
      <c r="C21" s="45"/>
      <c r="D21" s="45"/>
      <c r="E21" s="45"/>
      <c r="I21" s="45"/>
      <c r="J21" s="45"/>
      <c r="K21" s="45"/>
    </row>
    <row r="22" spans="1:11" ht="12.75">
      <c r="A22" s="45"/>
      <c r="B22" s="45"/>
      <c r="C22" s="45"/>
      <c r="D22" s="45"/>
      <c r="E22" s="45"/>
      <c r="I22" s="45"/>
      <c r="J22" s="45"/>
      <c r="K22" s="45"/>
    </row>
    <row r="23" spans="1:11" ht="12.75">
      <c r="A23" s="45"/>
      <c r="B23" s="45"/>
      <c r="C23" s="45"/>
      <c r="D23" s="45"/>
      <c r="E23" s="45"/>
      <c r="I23" s="45"/>
      <c r="J23" s="45"/>
      <c r="K23" s="45"/>
    </row>
    <row r="24" spans="1:11" ht="12.75">
      <c r="A24" s="45"/>
      <c r="B24" s="45"/>
      <c r="C24" s="45"/>
      <c r="D24" s="45"/>
      <c r="E24" s="45"/>
      <c r="I24" s="45"/>
      <c r="J24" s="45"/>
      <c r="K24" s="45"/>
    </row>
    <row r="25" spans="1:11" ht="12.75">
      <c r="A25" s="45"/>
      <c r="B25" s="45"/>
      <c r="C25" s="45"/>
      <c r="D25" s="45"/>
      <c r="E25" s="45"/>
      <c r="I25" s="45"/>
      <c r="J25" s="45"/>
      <c r="K25" s="45"/>
    </row>
    <row r="26" spans="1:11" s="44" customFormat="1" ht="33" customHeight="1">
      <c r="A26" s="57"/>
      <c r="B26" s="57"/>
      <c r="C26" s="57"/>
      <c r="D26" s="57"/>
      <c r="E26" s="57"/>
      <c r="F26" s="1"/>
      <c r="G26" s="1"/>
      <c r="H26" s="1"/>
      <c r="I26" s="57"/>
      <c r="J26" s="57"/>
      <c r="K26" s="57"/>
    </row>
    <row r="27" spans="1:11" ht="12.75">
      <c r="A27" s="45"/>
      <c r="B27" s="45"/>
      <c r="C27" s="45"/>
      <c r="D27" s="45"/>
      <c r="E27" s="45"/>
      <c r="I27" s="45"/>
      <c r="J27" s="45"/>
      <c r="K27" s="45"/>
    </row>
    <row r="41" spans="1:3" ht="12.75">
      <c r="A41" s="3"/>
      <c r="B41" s="20"/>
      <c r="C41" s="4"/>
    </row>
    <row r="42" spans="1:3" ht="12.75">
      <c r="A42" s="3"/>
      <c r="B42" s="36"/>
      <c r="C42" s="4"/>
    </row>
    <row r="43" spans="1:3" ht="12.75">
      <c r="A43" s="3"/>
      <c r="B43" s="20"/>
      <c r="C43" s="4"/>
    </row>
    <row r="44" spans="1:3" ht="12.75">
      <c r="A44" s="3"/>
      <c r="B44" s="20"/>
      <c r="C44" s="4"/>
    </row>
    <row r="45" spans="1:3" ht="12.75">
      <c r="A45" s="3"/>
      <c r="B45" s="20"/>
      <c r="C45" s="4"/>
    </row>
    <row r="46" spans="1:3" ht="12.75">
      <c r="A46" s="3"/>
      <c r="B46" s="20"/>
      <c r="C46" s="4"/>
    </row>
    <row r="47" spans="2:3" ht="12.75">
      <c r="B47" s="20"/>
      <c r="C47" s="4"/>
    </row>
    <row r="48" spans="2:3" ht="12.75">
      <c r="B48" s="20"/>
      <c r="C48" s="4"/>
    </row>
    <row r="49" spans="2:3" ht="12.75">
      <c r="B49" s="20"/>
      <c r="C49" s="4"/>
    </row>
    <row r="50" spans="2:3" ht="12.75">
      <c r="B50" s="20"/>
      <c r="C50" s="4"/>
    </row>
    <row r="51" spans="2:3" ht="12.75">
      <c r="B51" s="20"/>
      <c r="C51" s="4"/>
    </row>
    <row r="52" spans="2:3" ht="12.75">
      <c r="B52" s="20"/>
      <c r="C52" s="4"/>
    </row>
    <row r="53" spans="2:3" ht="12.75">
      <c r="B53" s="20"/>
      <c r="C53" s="4"/>
    </row>
    <row r="54" spans="2:3" ht="12.75">
      <c r="B54" s="20"/>
      <c r="C54" s="4"/>
    </row>
    <row r="55" spans="2:3" ht="12.75">
      <c r="B55" s="20"/>
      <c r="C55" s="4"/>
    </row>
    <row r="56" spans="2:3" ht="12.75">
      <c r="B56" s="20"/>
      <c r="C56" s="4"/>
    </row>
    <row r="57" spans="2:3" ht="12.75">
      <c r="B57" s="20"/>
      <c r="C57" s="4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</sheetData>
  <sheetProtection/>
  <protectedRanges>
    <protectedRange sqref="A1:IV4" name="Range1"/>
  </protectedRanges>
  <mergeCells count="7">
    <mergeCell ref="A2:E2"/>
    <mergeCell ref="A3:E3"/>
    <mergeCell ref="D5:E5"/>
    <mergeCell ref="D6:E7"/>
    <mergeCell ref="C6:C8"/>
    <mergeCell ref="B6:B8"/>
    <mergeCell ref="A6:A8"/>
  </mergeCells>
  <printOptions horizontalCentered="1"/>
  <pageMargins left="0.45" right="0.27" top="0.32" bottom="0.35" header="0.17" footer="0.16"/>
  <pageSetup firstPageNumber="21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zoomScale="90" zoomScaleNormal="90" zoomScalePageLayoutView="0" workbookViewId="0" topLeftCell="A16">
      <selection activeCell="E57" sqref="E57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1:12" s="41" customFormat="1" ht="33" customHeight="1">
      <c r="A1" s="246"/>
      <c r="B1" s="246"/>
      <c r="C1" s="246"/>
      <c r="D1" s="246"/>
      <c r="E1" s="246"/>
      <c r="F1" s="246"/>
      <c r="L1" s="48"/>
    </row>
    <row r="2" spans="1:12" s="41" customFormat="1" ht="18" customHeight="1">
      <c r="A2" s="373" t="s">
        <v>978</v>
      </c>
      <c r="B2" s="373"/>
      <c r="C2" s="373"/>
      <c r="D2" s="373"/>
      <c r="E2" s="373"/>
      <c r="F2" s="373"/>
      <c r="G2" s="67"/>
      <c r="H2" s="67"/>
      <c r="I2" s="67"/>
      <c r="J2" s="67"/>
      <c r="K2" s="67"/>
      <c r="L2" s="48"/>
    </row>
    <row r="3" spans="1:12" s="41" customFormat="1" ht="34.5" customHeight="1">
      <c r="A3" s="389" t="s">
        <v>924</v>
      </c>
      <c r="B3" s="389"/>
      <c r="C3" s="389"/>
      <c r="D3" s="389"/>
      <c r="E3" s="389"/>
      <c r="F3" s="389"/>
      <c r="G3" s="67"/>
      <c r="H3" s="67"/>
      <c r="I3" s="67"/>
      <c r="J3" s="67"/>
      <c r="K3" s="67"/>
      <c r="L3" s="67"/>
    </row>
    <row r="4" spans="1:12" s="41" customFormat="1" ht="15.75">
      <c r="A4" s="142"/>
      <c r="B4" s="142"/>
      <c r="C4" s="142"/>
      <c r="D4" s="142"/>
      <c r="E4" s="142"/>
      <c r="F4" s="142"/>
      <c r="G4" s="67"/>
      <c r="H4" s="67"/>
      <c r="I4" s="67"/>
      <c r="J4" s="67"/>
      <c r="K4" s="67"/>
      <c r="L4" s="48"/>
    </row>
    <row r="5" spans="1:12" s="41" customFormat="1" ht="13.5" thickBot="1">
      <c r="A5" s="231"/>
      <c r="B5" s="179"/>
      <c r="C5" s="179"/>
      <c r="D5" s="179"/>
      <c r="E5" s="409" t="s">
        <v>611</v>
      </c>
      <c r="F5" s="409"/>
      <c r="G5" s="48"/>
      <c r="H5" s="48"/>
      <c r="I5" s="48"/>
      <c r="J5" s="408"/>
      <c r="K5" s="408"/>
      <c r="L5" s="48"/>
    </row>
    <row r="6" spans="1:9" s="34" customFormat="1" ht="13.5" customHeight="1">
      <c r="A6" s="379" t="s">
        <v>107</v>
      </c>
      <c r="B6" s="379" t="s">
        <v>917</v>
      </c>
      <c r="C6" s="379"/>
      <c r="D6" s="377" t="s">
        <v>768</v>
      </c>
      <c r="E6" s="377" t="s">
        <v>26</v>
      </c>
      <c r="F6" s="377"/>
      <c r="G6" s="50"/>
      <c r="H6" s="50"/>
      <c r="I6" s="50"/>
    </row>
    <row r="7" spans="1:9" s="34" customFormat="1" ht="12" customHeight="1">
      <c r="A7" s="379"/>
      <c r="B7" s="379"/>
      <c r="C7" s="379"/>
      <c r="D7" s="377"/>
      <c r="E7" s="377"/>
      <c r="F7" s="377"/>
      <c r="G7" s="72"/>
      <c r="H7" s="72"/>
      <c r="I7" s="72"/>
    </row>
    <row r="8" spans="1:9" s="34" customFormat="1" ht="18">
      <c r="A8" s="379"/>
      <c r="B8" s="148" t="s">
        <v>918</v>
      </c>
      <c r="C8" s="247" t="s">
        <v>919</v>
      </c>
      <c r="D8" s="377"/>
      <c r="E8" s="122" t="s">
        <v>103</v>
      </c>
      <c r="F8" s="122" t="s">
        <v>104</v>
      </c>
      <c r="G8" s="72"/>
      <c r="H8" s="72"/>
      <c r="I8" s="72"/>
    </row>
    <row r="9" spans="1:9" s="34" customFormat="1" ht="18">
      <c r="A9" s="189">
        <v>1</v>
      </c>
      <c r="B9" s="189">
        <v>2</v>
      </c>
      <c r="C9" s="189" t="s">
        <v>920</v>
      </c>
      <c r="D9" s="125">
        <v>7</v>
      </c>
      <c r="E9" s="125">
        <v>8</v>
      </c>
      <c r="F9" s="122">
        <v>9</v>
      </c>
      <c r="G9" s="72"/>
      <c r="H9" s="72"/>
      <c r="I9" s="72"/>
    </row>
    <row r="10" spans="1:9" s="2" customFormat="1" ht="24">
      <c r="A10" s="248">
        <v>8010</v>
      </c>
      <c r="B10" s="249" t="s">
        <v>725</v>
      </c>
      <c r="C10" s="250"/>
      <c r="D10" s="132">
        <f>SUM(D12,D67)</f>
        <v>13047.059</v>
      </c>
      <c r="E10" s="132">
        <f>SUM(E12,E67)</f>
        <v>0</v>
      </c>
      <c r="F10" s="132">
        <f>SUM(F12,F67)</f>
        <v>13047.059</v>
      </c>
      <c r="G10" s="72"/>
      <c r="H10" s="72"/>
      <c r="I10" s="72"/>
    </row>
    <row r="11" spans="1:9" s="2" customFormat="1" ht="12.75">
      <c r="A11" s="248"/>
      <c r="B11" s="251" t="s">
        <v>26</v>
      </c>
      <c r="C11" s="250"/>
      <c r="D11" s="132"/>
      <c r="E11" s="132"/>
      <c r="F11" s="132"/>
      <c r="G11"/>
      <c r="H11"/>
      <c r="I11"/>
    </row>
    <row r="12" spans="1:9" s="1" customFormat="1" ht="24">
      <c r="A12" s="248">
        <v>8100</v>
      </c>
      <c r="B12" s="249" t="s">
        <v>726</v>
      </c>
      <c r="C12" s="252"/>
      <c r="D12" s="135">
        <f>SUM(D14,D42)</f>
        <v>13047.059</v>
      </c>
      <c r="E12" s="135">
        <f>SUM(E14,E42)</f>
        <v>0</v>
      </c>
      <c r="F12" s="135">
        <f>SUM(F14,F42)</f>
        <v>13047.059</v>
      </c>
      <c r="G12"/>
      <c r="H12"/>
      <c r="I12"/>
    </row>
    <row r="13" spans="1:9" s="1" customFormat="1" ht="12.75">
      <c r="A13" s="248"/>
      <c r="B13" s="253" t="s">
        <v>26</v>
      </c>
      <c r="C13" s="252"/>
      <c r="D13" s="135"/>
      <c r="E13" s="135"/>
      <c r="F13" s="135"/>
      <c r="G13"/>
      <c r="H13"/>
      <c r="I13"/>
    </row>
    <row r="14" spans="1:9" s="1" customFormat="1" ht="24" customHeight="1">
      <c r="A14" s="254">
        <v>8110</v>
      </c>
      <c r="B14" s="255" t="s">
        <v>727</v>
      </c>
      <c r="C14" s="252"/>
      <c r="D14" s="135">
        <f>SUM(D16:D20)</f>
        <v>0</v>
      </c>
      <c r="E14" s="135">
        <f>SUM(E16:E20)</f>
        <v>0</v>
      </c>
      <c r="F14" s="135">
        <f>SUM(F16:F20)</f>
        <v>0</v>
      </c>
      <c r="G14"/>
      <c r="H14"/>
      <c r="I14"/>
    </row>
    <row r="15" spans="1:9" s="1" customFormat="1" ht="12.75">
      <c r="A15" s="254"/>
      <c r="B15" s="256" t="s">
        <v>26</v>
      </c>
      <c r="C15" s="252"/>
      <c r="D15" s="257"/>
      <c r="E15" s="135"/>
      <c r="F15" s="257"/>
      <c r="G15"/>
      <c r="H15"/>
      <c r="I15"/>
    </row>
    <row r="16" spans="1:9" s="1" customFormat="1" ht="33" customHeight="1">
      <c r="A16" s="254">
        <v>8111</v>
      </c>
      <c r="B16" s="258" t="s">
        <v>35</v>
      </c>
      <c r="C16" s="252"/>
      <c r="D16" s="135">
        <f>SUM(D18:D19)</f>
        <v>0</v>
      </c>
      <c r="E16" s="257" t="s">
        <v>122</v>
      </c>
      <c r="F16" s="135">
        <f>SUM(F18:F19)</f>
        <v>0</v>
      </c>
      <c r="G16"/>
      <c r="H16"/>
      <c r="I16"/>
    </row>
    <row r="17" spans="1:9" s="1" customFormat="1" ht="12.75">
      <c r="A17" s="254"/>
      <c r="B17" s="209" t="s">
        <v>44</v>
      </c>
      <c r="C17" s="252"/>
      <c r="D17" s="135"/>
      <c r="E17" s="257"/>
      <c r="F17" s="135"/>
      <c r="G17"/>
      <c r="H17"/>
      <c r="I17"/>
    </row>
    <row r="18" spans="1:9" s="1" customFormat="1" ht="12.75">
      <c r="A18" s="254">
        <v>8112</v>
      </c>
      <c r="B18" s="259" t="s">
        <v>34</v>
      </c>
      <c r="C18" s="195" t="s">
        <v>66</v>
      </c>
      <c r="D18" s="135">
        <f>SUM(E18:F18)</f>
        <v>0</v>
      </c>
      <c r="E18" s="257" t="s">
        <v>122</v>
      </c>
      <c r="F18" s="135">
        <v>0</v>
      </c>
      <c r="G18"/>
      <c r="H18"/>
      <c r="I18"/>
    </row>
    <row r="19" spans="1:9" s="1" customFormat="1" ht="12.75">
      <c r="A19" s="254">
        <v>8113</v>
      </c>
      <c r="B19" s="259" t="s">
        <v>28</v>
      </c>
      <c r="C19" s="195" t="s">
        <v>67</v>
      </c>
      <c r="D19" s="135">
        <f>SUM(E19:F19)</f>
        <v>0</v>
      </c>
      <c r="E19" s="257" t="s">
        <v>122</v>
      </c>
      <c r="F19" s="135">
        <v>0</v>
      </c>
      <c r="G19"/>
      <c r="H19"/>
      <c r="I19"/>
    </row>
    <row r="20" spans="1:9" s="1" customFormat="1" ht="34.5" customHeight="1">
      <c r="A20" s="254">
        <v>8120</v>
      </c>
      <c r="B20" s="258" t="s">
        <v>728</v>
      </c>
      <c r="C20" s="195"/>
      <c r="D20" s="135">
        <f>SUM(D22,D32)</f>
        <v>0</v>
      </c>
      <c r="E20" s="135">
        <f>SUM(E22,E32)</f>
        <v>0</v>
      </c>
      <c r="F20" s="135">
        <f>SUM(F22,F32)</f>
        <v>0</v>
      </c>
      <c r="G20"/>
      <c r="H20"/>
      <c r="I20"/>
    </row>
    <row r="21" spans="1:9" s="1" customFormat="1" ht="12.75">
      <c r="A21" s="254"/>
      <c r="B21" s="209" t="s">
        <v>26</v>
      </c>
      <c r="C21" s="195"/>
      <c r="D21" s="135"/>
      <c r="E21" s="257"/>
      <c r="F21" s="135"/>
      <c r="G21"/>
      <c r="H21"/>
      <c r="I21"/>
    </row>
    <row r="22" spans="1:9" s="1" customFormat="1" ht="12.75">
      <c r="A22" s="254">
        <v>8121</v>
      </c>
      <c r="B22" s="258" t="s">
        <v>61</v>
      </c>
      <c r="C22" s="195"/>
      <c r="D22" s="135">
        <f>SUM(D24,D28)</f>
        <v>0</v>
      </c>
      <c r="E22" s="257" t="s">
        <v>122</v>
      </c>
      <c r="F22" s="135">
        <f>SUM(F24,F28)</f>
        <v>0</v>
      </c>
      <c r="G22"/>
      <c r="H22"/>
      <c r="I22"/>
    </row>
    <row r="23" spans="1:9" s="1" customFormat="1" ht="12.75">
      <c r="A23" s="254"/>
      <c r="B23" s="209" t="s">
        <v>44</v>
      </c>
      <c r="C23" s="195"/>
      <c r="D23" s="135"/>
      <c r="E23" s="257"/>
      <c r="F23" s="135"/>
      <c r="G23"/>
      <c r="H23"/>
      <c r="I23"/>
    </row>
    <row r="24" spans="1:9" s="1" customFormat="1" ht="12.75">
      <c r="A24" s="248">
        <v>8122</v>
      </c>
      <c r="B24" s="255" t="s">
        <v>51</v>
      </c>
      <c r="C24" s="195" t="s">
        <v>68</v>
      </c>
      <c r="D24" s="135">
        <f>SUM(D26:D27)</f>
        <v>0</v>
      </c>
      <c r="E24" s="257" t="s">
        <v>122</v>
      </c>
      <c r="F24" s="135">
        <f>SUM(F26:F27)</f>
        <v>0</v>
      </c>
      <c r="G24"/>
      <c r="H24"/>
      <c r="I24"/>
    </row>
    <row r="25" spans="1:9" s="1" customFormat="1" ht="12.75">
      <c r="A25" s="248"/>
      <c r="B25" s="260" t="s">
        <v>44</v>
      </c>
      <c r="C25" s="195"/>
      <c r="D25" s="135"/>
      <c r="E25" s="257"/>
      <c r="F25" s="135"/>
      <c r="G25"/>
      <c r="H25"/>
      <c r="I25"/>
    </row>
    <row r="26" spans="1:9" s="1" customFormat="1" ht="12.75">
      <c r="A26" s="248">
        <v>8123</v>
      </c>
      <c r="B26" s="260" t="s">
        <v>50</v>
      </c>
      <c r="C26" s="195"/>
      <c r="D26" s="135">
        <f>SUM(E26:F26)</f>
        <v>0</v>
      </c>
      <c r="E26" s="257" t="s">
        <v>122</v>
      </c>
      <c r="F26" s="135">
        <v>0</v>
      </c>
      <c r="G26"/>
      <c r="H26"/>
      <c r="I26"/>
    </row>
    <row r="27" spans="1:9" s="1" customFormat="1" ht="12.75">
      <c r="A27" s="248">
        <v>8124</v>
      </c>
      <c r="B27" s="260" t="s">
        <v>52</v>
      </c>
      <c r="C27" s="195"/>
      <c r="D27" s="135">
        <f>SUM(E27:F27)</f>
        <v>0</v>
      </c>
      <c r="E27" s="257" t="s">
        <v>122</v>
      </c>
      <c r="F27" s="135">
        <v>0</v>
      </c>
      <c r="G27"/>
      <c r="H27"/>
      <c r="I27"/>
    </row>
    <row r="28" spans="1:9" s="1" customFormat="1" ht="12.75">
      <c r="A28" s="248">
        <v>8130</v>
      </c>
      <c r="B28" s="255" t="s">
        <v>53</v>
      </c>
      <c r="C28" s="195" t="s">
        <v>69</v>
      </c>
      <c r="D28" s="135">
        <f>SUM(D30:D31)</f>
        <v>0</v>
      </c>
      <c r="E28" s="257" t="s">
        <v>122</v>
      </c>
      <c r="F28" s="135">
        <f>SUM(F30:F31)</f>
        <v>0</v>
      </c>
      <c r="G28"/>
      <c r="H28"/>
      <c r="I28"/>
    </row>
    <row r="29" spans="1:9" s="1" customFormat="1" ht="12.75">
      <c r="A29" s="248"/>
      <c r="B29" s="260" t="s">
        <v>44</v>
      </c>
      <c r="C29" s="195"/>
      <c r="D29" s="135"/>
      <c r="E29" s="257"/>
      <c r="F29" s="135"/>
      <c r="G29"/>
      <c r="H29"/>
      <c r="I29"/>
    </row>
    <row r="30" spans="1:9" s="1" customFormat="1" ht="12.75">
      <c r="A30" s="248">
        <v>8131</v>
      </c>
      <c r="B30" s="260" t="s">
        <v>57</v>
      </c>
      <c r="C30" s="195"/>
      <c r="D30" s="135">
        <f>SUM(E30:F30)</f>
        <v>0</v>
      </c>
      <c r="E30" s="257" t="s">
        <v>122</v>
      </c>
      <c r="F30" s="135">
        <v>0</v>
      </c>
      <c r="G30"/>
      <c r="H30"/>
      <c r="I30"/>
    </row>
    <row r="31" spans="1:9" s="1" customFormat="1" ht="12.75">
      <c r="A31" s="248">
        <v>8132</v>
      </c>
      <c r="B31" s="260" t="s">
        <v>54</v>
      </c>
      <c r="C31" s="195"/>
      <c r="D31" s="135">
        <f>SUM(E31:F31)</f>
        <v>0</v>
      </c>
      <c r="E31" s="257" t="s">
        <v>122</v>
      </c>
      <c r="F31" s="135">
        <v>0</v>
      </c>
      <c r="G31"/>
      <c r="H31"/>
      <c r="I31"/>
    </row>
    <row r="32" spans="1:9" s="17" customFormat="1" ht="12.75">
      <c r="A32" s="248">
        <v>8140</v>
      </c>
      <c r="B32" s="255" t="s">
        <v>62</v>
      </c>
      <c r="C32" s="195"/>
      <c r="D32" s="135">
        <f>SUM(D34,D38)</f>
        <v>0</v>
      </c>
      <c r="E32" s="135">
        <f>SUM(E34,E38)</f>
        <v>0</v>
      </c>
      <c r="F32" s="135">
        <f>SUM(F34,F38)</f>
        <v>0</v>
      </c>
      <c r="G32"/>
      <c r="H32"/>
      <c r="I32"/>
    </row>
    <row r="33" spans="1:9" s="17" customFormat="1" ht="12.75">
      <c r="A33" s="254"/>
      <c r="B33" s="209" t="s">
        <v>44</v>
      </c>
      <c r="C33" s="195"/>
      <c r="D33" s="135"/>
      <c r="E33" s="257"/>
      <c r="F33" s="135"/>
      <c r="G33"/>
      <c r="H33"/>
      <c r="I33"/>
    </row>
    <row r="34" spans="1:9" s="17" customFormat="1" ht="12.75">
      <c r="A34" s="248">
        <v>8141</v>
      </c>
      <c r="B34" s="255" t="s">
        <v>55</v>
      </c>
      <c r="C34" s="195" t="s">
        <v>68</v>
      </c>
      <c r="D34" s="135">
        <f>SUM(D36:D37)</f>
        <v>0</v>
      </c>
      <c r="E34" s="135">
        <f>SUM(E36:E37)</f>
        <v>0</v>
      </c>
      <c r="F34" s="135">
        <f>SUM(F36:F37)</f>
        <v>0</v>
      </c>
      <c r="G34"/>
      <c r="H34"/>
      <c r="I34"/>
    </row>
    <row r="35" spans="1:9" s="17" customFormat="1" ht="12.75">
      <c r="A35" s="248"/>
      <c r="B35" s="260" t="s">
        <v>44</v>
      </c>
      <c r="C35" s="198"/>
      <c r="D35" s="135"/>
      <c r="E35" s="257"/>
      <c r="F35" s="135"/>
      <c r="G35"/>
      <c r="H35"/>
      <c r="I35"/>
    </row>
    <row r="36" spans="1:9" s="17" customFormat="1" ht="12.75">
      <c r="A36" s="248">
        <v>8142</v>
      </c>
      <c r="B36" s="260" t="s">
        <v>58</v>
      </c>
      <c r="C36" s="198"/>
      <c r="D36" s="135">
        <f>SUM(E36:F36)</f>
        <v>0</v>
      </c>
      <c r="E36" s="257">
        <v>0</v>
      </c>
      <c r="F36" s="135" t="s">
        <v>558</v>
      </c>
      <c r="G36"/>
      <c r="H36"/>
      <c r="I36"/>
    </row>
    <row r="37" spans="1:9" s="17" customFormat="1" ht="12.75">
      <c r="A37" s="248">
        <v>8143</v>
      </c>
      <c r="B37" s="260" t="s">
        <v>59</v>
      </c>
      <c r="C37" s="198"/>
      <c r="D37" s="135">
        <f>SUM(E37:F37)</f>
        <v>0</v>
      </c>
      <c r="E37" s="257">
        <v>0</v>
      </c>
      <c r="F37" s="135" t="s">
        <v>558</v>
      </c>
      <c r="G37"/>
      <c r="H37"/>
      <c r="I37"/>
    </row>
    <row r="38" spans="1:9" s="17" customFormat="1" ht="13.5" customHeight="1">
      <c r="A38" s="248">
        <v>8150</v>
      </c>
      <c r="B38" s="255" t="s">
        <v>60</v>
      </c>
      <c r="C38" s="153" t="s">
        <v>69</v>
      </c>
      <c r="D38" s="135">
        <f>SUM(D40:D41)</f>
        <v>0</v>
      </c>
      <c r="E38" s="135">
        <f>SUM(E40:E41)</f>
        <v>0</v>
      </c>
      <c r="F38" s="135">
        <f>SUM(F40:F41)</f>
        <v>0</v>
      </c>
      <c r="G38"/>
      <c r="H38"/>
      <c r="I38"/>
    </row>
    <row r="39" spans="1:9" s="17" customFormat="1" ht="12.75">
      <c r="A39" s="248"/>
      <c r="B39" s="260" t="s">
        <v>44</v>
      </c>
      <c r="C39" s="153"/>
      <c r="D39" s="135"/>
      <c r="E39" s="257"/>
      <c r="F39" s="135"/>
      <c r="G39"/>
      <c r="H39"/>
      <c r="I39"/>
    </row>
    <row r="40" spans="1:9" s="17" customFormat="1" ht="12.75">
      <c r="A40" s="248">
        <v>8151</v>
      </c>
      <c r="B40" s="260" t="s">
        <v>57</v>
      </c>
      <c r="C40" s="153"/>
      <c r="D40" s="135">
        <f>SUM(E40:F40)</f>
        <v>0</v>
      </c>
      <c r="E40" s="257">
        <v>0</v>
      </c>
      <c r="F40" s="135" t="s">
        <v>558</v>
      </c>
      <c r="G40"/>
      <c r="H40"/>
      <c r="I40"/>
    </row>
    <row r="41" spans="1:9" s="17" customFormat="1" ht="12.75">
      <c r="A41" s="248">
        <v>8152</v>
      </c>
      <c r="B41" s="260" t="s">
        <v>56</v>
      </c>
      <c r="C41" s="153"/>
      <c r="D41" s="135">
        <f>SUM(E41:F41)</f>
        <v>0</v>
      </c>
      <c r="E41" s="257">
        <v>0</v>
      </c>
      <c r="F41" s="135" t="s">
        <v>558</v>
      </c>
      <c r="G41"/>
      <c r="H41"/>
      <c r="I41"/>
    </row>
    <row r="42" spans="1:9" s="17" customFormat="1" ht="37.5" customHeight="1">
      <c r="A42" s="248">
        <v>8160</v>
      </c>
      <c r="B42" s="255" t="s">
        <v>729</v>
      </c>
      <c r="C42" s="153"/>
      <c r="D42" s="135">
        <f>SUM(D44,D49,D53,D65)</f>
        <v>13047.059</v>
      </c>
      <c r="E42" s="135">
        <f>SUM(E44,E49,E53,E65)</f>
        <v>0</v>
      </c>
      <c r="F42" s="135">
        <f>SUM(F44,F49,F53,F65)</f>
        <v>13047.059</v>
      </c>
      <c r="G42"/>
      <c r="H42"/>
      <c r="I42"/>
    </row>
    <row r="43" spans="1:9" s="17" customFormat="1" ht="12.75">
      <c r="A43" s="248"/>
      <c r="B43" s="261" t="s">
        <v>26</v>
      </c>
      <c r="C43" s="153"/>
      <c r="D43" s="135"/>
      <c r="E43" s="257"/>
      <c r="F43" s="135"/>
      <c r="G43"/>
      <c r="H43"/>
      <c r="I43"/>
    </row>
    <row r="44" spans="1:9" s="2" customFormat="1" ht="14.25" customHeight="1">
      <c r="A44" s="248">
        <v>8161</v>
      </c>
      <c r="B44" s="258" t="s">
        <v>33</v>
      </c>
      <c r="C44" s="153"/>
      <c r="D44" s="132">
        <f>SUM(D46:D48)</f>
        <v>0</v>
      </c>
      <c r="E44" s="128" t="s">
        <v>122</v>
      </c>
      <c r="F44" s="132">
        <f>SUM(F46:F48)</f>
        <v>0</v>
      </c>
      <c r="G44"/>
      <c r="H44"/>
      <c r="I44"/>
    </row>
    <row r="45" spans="1:9" s="2" customFormat="1" ht="12.75">
      <c r="A45" s="248"/>
      <c r="B45" s="209" t="s">
        <v>44</v>
      </c>
      <c r="C45" s="153"/>
      <c r="D45" s="132"/>
      <c r="E45" s="128"/>
      <c r="F45" s="132"/>
      <c r="G45"/>
      <c r="H45"/>
      <c r="I45"/>
    </row>
    <row r="46" spans="1:9" s="1" customFormat="1" ht="27" customHeight="1">
      <c r="A46" s="248">
        <v>8162</v>
      </c>
      <c r="B46" s="260" t="s">
        <v>23</v>
      </c>
      <c r="C46" s="153" t="s">
        <v>70</v>
      </c>
      <c r="D46" s="135">
        <f>SUM(E46:F46)</f>
        <v>0</v>
      </c>
      <c r="E46" s="257" t="s">
        <v>122</v>
      </c>
      <c r="F46" s="135"/>
      <c r="G46"/>
      <c r="H46"/>
      <c r="I46"/>
    </row>
    <row r="47" spans="1:9" s="2" customFormat="1" ht="71.25" customHeight="1">
      <c r="A47" s="157">
        <v>8163</v>
      </c>
      <c r="B47" s="260" t="s">
        <v>983</v>
      </c>
      <c r="C47" s="153" t="s">
        <v>70</v>
      </c>
      <c r="D47" s="135">
        <f>SUM(E47:F47)</f>
        <v>0</v>
      </c>
      <c r="E47" s="128" t="s">
        <v>122</v>
      </c>
      <c r="F47" s="132">
        <v>0</v>
      </c>
      <c r="G47"/>
      <c r="H47"/>
      <c r="I47"/>
    </row>
    <row r="48" spans="1:9" s="1" customFormat="1" ht="14.25" customHeight="1">
      <c r="A48" s="248">
        <v>8164</v>
      </c>
      <c r="B48" s="260" t="s">
        <v>24</v>
      </c>
      <c r="C48" s="153" t="s">
        <v>71</v>
      </c>
      <c r="D48" s="135">
        <f>SUM(E48:F48)</f>
        <v>0</v>
      </c>
      <c r="E48" s="257" t="s">
        <v>122</v>
      </c>
      <c r="F48" s="135">
        <v>0</v>
      </c>
      <c r="G48"/>
      <c r="H48"/>
      <c r="I48"/>
    </row>
    <row r="49" spans="1:9" s="2" customFormat="1" ht="12.75">
      <c r="A49" s="248">
        <v>8170</v>
      </c>
      <c r="B49" s="258" t="s">
        <v>32</v>
      </c>
      <c r="C49" s="153"/>
      <c r="D49" s="128">
        <f>SUM(D51:D52)</f>
        <v>0</v>
      </c>
      <c r="E49" s="128">
        <f>SUM(E51:E52)</f>
        <v>0</v>
      </c>
      <c r="F49" s="128">
        <f>SUM(F51:F52)</f>
        <v>0</v>
      </c>
      <c r="G49"/>
      <c r="H49"/>
      <c r="I49"/>
    </row>
    <row r="50" spans="1:9" s="2" customFormat="1" ht="12.75">
      <c r="A50" s="248"/>
      <c r="B50" s="209" t="s">
        <v>44</v>
      </c>
      <c r="C50" s="153"/>
      <c r="D50" s="128"/>
      <c r="E50" s="128"/>
      <c r="F50" s="128"/>
      <c r="G50"/>
      <c r="H50"/>
      <c r="I50"/>
    </row>
    <row r="51" spans="1:9" s="1" customFormat="1" ht="24">
      <c r="A51" s="248">
        <v>8171</v>
      </c>
      <c r="B51" s="260" t="s">
        <v>30</v>
      </c>
      <c r="C51" s="153" t="s">
        <v>72</v>
      </c>
      <c r="D51" s="135">
        <f>SUM(E51:F51)</f>
        <v>0</v>
      </c>
      <c r="E51" s="135">
        <v>0</v>
      </c>
      <c r="F51" s="135"/>
      <c r="G51"/>
      <c r="H51"/>
      <c r="I51"/>
    </row>
    <row r="52" spans="1:9" s="1" customFormat="1" ht="12.75">
      <c r="A52" s="248">
        <v>8172</v>
      </c>
      <c r="B52" s="259" t="s">
        <v>31</v>
      </c>
      <c r="C52" s="153" t="s">
        <v>73</v>
      </c>
      <c r="D52" s="135">
        <f>SUM(E52:F52)</f>
        <v>0</v>
      </c>
      <c r="E52" s="257">
        <v>0</v>
      </c>
      <c r="F52" s="135"/>
      <c r="G52"/>
      <c r="H52"/>
      <c r="I52"/>
    </row>
    <row r="53" spans="1:9" s="2" customFormat="1" ht="24">
      <c r="A53" s="189">
        <v>8190</v>
      </c>
      <c r="B53" s="262" t="s">
        <v>903</v>
      </c>
      <c r="C53" s="248"/>
      <c r="D53" s="132">
        <f>SUM(D57,D59)</f>
        <v>13047.059</v>
      </c>
      <c r="E53" s="132">
        <f>SUM(E57,E59)</f>
        <v>0</v>
      </c>
      <c r="F53" s="132">
        <f>SUM(F57,F59)</f>
        <v>13047.059</v>
      </c>
      <c r="G53"/>
      <c r="H53"/>
      <c r="I53"/>
    </row>
    <row r="54" spans="1:9" s="2" customFormat="1" ht="12.75">
      <c r="A54" s="189"/>
      <c r="B54" s="209" t="s">
        <v>29</v>
      </c>
      <c r="C54" s="248"/>
      <c r="D54" s="132"/>
      <c r="E54" s="132"/>
      <c r="F54" s="132"/>
      <c r="G54"/>
      <c r="H54"/>
      <c r="I54"/>
    </row>
    <row r="55" spans="1:9" s="1" customFormat="1" ht="24">
      <c r="A55" s="157">
        <v>8191</v>
      </c>
      <c r="B55" s="209" t="s">
        <v>948</v>
      </c>
      <c r="C55" s="208">
        <v>9320</v>
      </c>
      <c r="D55" s="135">
        <f>SUM(E55:F55)</f>
        <v>2936.5</v>
      </c>
      <c r="E55" s="135">
        <v>2936.5</v>
      </c>
      <c r="F55" s="135" t="s">
        <v>558</v>
      </c>
      <c r="G55"/>
      <c r="H55"/>
      <c r="I55"/>
    </row>
    <row r="56" spans="1:9" s="1" customFormat="1" ht="12.75">
      <c r="A56" s="157"/>
      <c r="B56" s="209" t="s">
        <v>27</v>
      </c>
      <c r="C56" s="248"/>
      <c r="D56" s="135"/>
      <c r="E56" s="135"/>
      <c r="F56" s="135"/>
      <c r="G56"/>
      <c r="H56"/>
      <c r="I56"/>
    </row>
    <row r="57" spans="1:9" s="1" customFormat="1" ht="35.25" customHeight="1">
      <c r="A57" s="157">
        <v>8192</v>
      </c>
      <c r="B57" s="260" t="s">
        <v>25</v>
      </c>
      <c r="C57" s="248"/>
      <c r="D57" s="135">
        <f>SUM(E57:F57)</f>
        <v>0</v>
      </c>
      <c r="E57" s="135">
        <v>0</v>
      </c>
      <c r="F57" s="257" t="s">
        <v>122</v>
      </c>
      <c r="G57"/>
      <c r="H57"/>
      <c r="I57"/>
    </row>
    <row r="58" spans="1:9" s="1" customFormat="1" ht="24">
      <c r="A58" s="157">
        <v>8193</v>
      </c>
      <c r="B58" s="260" t="s">
        <v>904</v>
      </c>
      <c r="C58" s="248"/>
      <c r="D58" s="135">
        <f>D55-D57</f>
        <v>2936.5</v>
      </c>
      <c r="E58" s="135">
        <f>E55-E57</f>
        <v>2936.5</v>
      </c>
      <c r="F58" s="257" t="s">
        <v>558</v>
      </c>
      <c r="G58"/>
      <c r="H58"/>
      <c r="I58"/>
    </row>
    <row r="59" spans="1:9" s="1" customFormat="1" ht="24">
      <c r="A59" s="157">
        <v>8194</v>
      </c>
      <c r="B59" s="209" t="s">
        <v>6</v>
      </c>
      <c r="C59" s="152">
        <v>9330</v>
      </c>
      <c r="D59" s="132">
        <f>SUM(D61,D62)</f>
        <v>13047.059</v>
      </c>
      <c r="E59" s="132">
        <f>SUM(E61,E62)</f>
        <v>0</v>
      </c>
      <c r="F59" s="132">
        <f>SUM(F61,F62)</f>
        <v>13047.059</v>
      </c>
      <c r="G59"/>
      <c r="H59"/>
      <c r="I59"/>
    </row>
    <row r="60" spans="1:9" s="1" customFormat="1" ht="12.75">
      <c r="A60" s="157"/>
      <c r="B60" s="209" t="s">
        <v>27</v>
      </c>
      <c r="C60" s="152"/>
      <c r="D60" s="135"/>
      <c r="E60" s="257"/>
      <c r="F60" s="135"/>
      <c r="G60"/>
      <c r="H60"/>
      <c r="I60"/>
    </row>
    <row r="61" spans="1:9" s="1" customFormat="1" ht="24">
      <c r="A61" s="157">
        <v>8195</v>
      </c>
      <c r="B61" s="260" t="s">
        <v>949</v>
      </c>
      <c r="C61" s="152"/>
      <c r="D61" s="135">
        <f>SUM(E61:F61)</f>
        <v>10110.559</v>
      </c>
      <c r="E61" s="257" t="s">
        <v>122</v>
      </c>
      <c r="F61" s="135">
        <v>10110.559</v>
      </c>
      <c r="G61"/>
      <c r="H61"/>
      <c r="I61"/>
    </row>
    <row r="62" spans="1:9" s="1" customFormat="1" ht="24">
      <c r="A62" s="157">
        <v>8196</v>
      </c>
      <c r="B62" s="260" t="s">
        <v>984</v>
      </c>
      <c r="C62" s="152"/>
      <c r="D62" s="135">
        <f>SUM(D58)</f>
        <v>2936.5</v>
      </c>
      <c r="E62" s="257" t="s">
        <v>122</v>
      </c>
      <c r="F62" s="135">
        <f>SUM(E58)</f>
        <v>2936.5</v>
      </c>
      <c r="G62"/>
      <c r="H62"/>
      <c r="I62"/>
    </row>
    <row r="63" spans="1:9" s="1" customFormat="1" ht="24">
      <c r="A63" s="157">
        <v>8197</v>
      </c>
      <c r="B63" s="262" t="s">
        <v>945</v>
      </c>
      <c r="C63" s="263"/>
      <c r="D63" s="135">
        <f>SUM(E63:F63)</f>
        <v>0</v>
      </c>
      <c r="E63" s="257" t="s">
        <v>122</v>
      </c>
      <c r="F63" s="257">
        <v>0</v>
      </c>
      <c r="G63"/>
      <c r="H63"/>
      <c r="I63"/>
    </row>
    <row r="64" spans="1:9" s="1" customFormat="1" ht="36">
      <c r="A64" s="157">
        <v>8198</v>
      </c>
      <c r="B64" s="262" t="s">
        <v>946</v>
      </c>
      <c r="C64" s="263"/>
      <c r="D64" s="135">
        <f>SUM(E64:F64)</f>
        <v>0</v>
      </c>
      <c r="E64" s="257" t="s">
        <v>122</v>
      </c>
      <c r="F64" s="135">
        <v>0</v>
      </c>
      <c r="G64"/>
      <c r="H64"/>
      <c r="I64"/>
    </row>
    <row r="65" spans="1:9" s="1" customFormat="1" ht="48">
      <c r="A65" s="157">
        <v>8199</v>
      </c>
      <c r="B65" s="262" t="s">
        <v>730</v>
      </c>
      <c r="C65" s="263"/>
      <c r="D65" s="257">
        <f>SUM(E65:F65)</f>
        <v>0</v>
      </c>
      <c r="E65" s="257">
        <v>0</v>
      </c>
      <c r="F65" s="135">
        <v>0</v>
      </c>
      <c r="G65"/>
      <c r="H65"/>
      <c r="I65"/>
    </row>
    <row r="66" spans="1:9" s="1" customFormat="1" ht="24">
      <c r="A66" s="157" t="s">
        <v>905</v>
      </c>
      <c r="B66" s="264" t="s">
        <v>947</v>
      </c>
      <c r="C66" s="263"/>
      <c r="D66" s="257">
        <f>SUM(E66:F66)</f>
        <v>0</v>
      </c>
      <c r="E66" s="257">
        <v>0</v>
      </c>
      <c r="F66" s="135">
        <v>0</v>
      </c>
      <c r="G66"/>
      <c r="H66"/>
      <c r="I66"/>
    </row>
    <row r="67" spans="1:9" s="1" customFormat="1" ht="30" customHeight="1">
      <c r="A67" s="254">
        <v>8200</v>
      </c>
      <c r="B67" s="249" t="s">
        <v>731</v>
      </c>
      <c r="C67" s="248"/>
      <c r="D67" s="135">
        <f>SUM(D69)</f>
        <v>0</v>
      </c>
      <c r="E67" s="135">
        <f>SUM(E69)</f>
        <v>0</v>
      </c>
      <c r="F67" s="135">
        <f>SUM(F69)</f>
        <v>0</v>
      </c>
      <c r="G67"/>
      <c r="H67"/>
      <c r="I67"/>
    </row>
    <row r="68" spans="1:9" s="1" customFormat="1" ht="12.75">
      <c r="A68" s="254"/>
      <c r="B68" s="253" t="s">
        <v>26</v>
      </c>
      <c r="C68" s="248"/>
      <c r="D68" s="135"/>
      <c r="E68" s="135"/>
      <c r="F68" s="135"/>
      <c r="G68"/>
      <c r="H68"/>
      <c r="I68"/>
    </row>
    <row r="69" spans="1:9" s="1" customFormat="1" ht="24">
      <c r="A69" s="254">
        <v>8210</v>
      </c>
      <c r="B69" s="265" t="s">
        <v>732</v>
      </c>
      <c r="C69" s="248"/>
      <c r="D69" s="135">
        <f>SUM(D71,D75)</f>
        <v>0</v>
      </c>
      <c r="E69" s="135">
        <f>SUM(E71,E75)</f>
        <v>0</v>
      </c>
      <c r="F69" s="135">
        <f>SUM(F71,F75)</f>
        <v>0</v>
      </c>
      <c r="G69"/>
      <c r="H69"/>
      <c r="I69"/>
    </row>
    <row r="70" spans="1:9" s="1" customFormat="1" ht="12.75">
      <c r="A70" s="248"/>
      <c r="B70" s="260" t="s">
        <v>26</v>
      </c>
      <c r="C70" s="248"/>
      <c r="D70" s="135"/>
      <c r="E70" s="257"/>
      <c r="F70" s="135"/>
      <c r="G70"/>
      <c r="H70"/>
      <c r="I70"/>
    </row>
    <row r="71" spans="1:9" s="1" customFormat="1" ht="24" customHeight="1">
      <c r="A71" s="254">
        <v>8211</v>
      </c>
      <c r="B71" s="258" t="s">
        <v>35</v>
      </c>
      <c r="C71" s="248"/>
      <c r="D71" s="135">
        <f>SUM(D73:D74)</f>
        <v>0</v>
      </c>
      <c r="E71" s="257" t="s">
        <v>122</v>
      </c>
      <c r="F71" s="135">
        <f>SUM(F73:F74)</f>
        <v>0</v>
      </c>
      <c r="G71"/>
      <c r="H71"/>
      <c r="I71"/>
    </row>
    <row r="72" spans="1:9" s="1" customFormat="1" ht="12.75">
      <c r="A72" s="254"/>
      <c r="B72" s="209" t="s">
        <v>27</v>
      </c>
      <c r="C72" s="248"/>
      <c r="D72" s="135"/>
      <c r="E72" s="257"/>
      <c r="F72" s="135"/>
      <c r="G72"/>
      <c r="H72"/>
      <c r="I72"/>
    </row>
    <row r="73" spans="1:9" s="1" customFormat="1" ht="12.75">
      <c r="A73" s="254">
        <v>8212</v>
      </c>
      <c r="B73" s="259" t="s">
        <v>34</v>
      </c>
      <c r="C73" s="153" t="s">
        <v>38</v>
      </c>
      <c r="D73" s="135">
        <f>SUM(E73:F73)</f>
        <v>0</v>
      </c>
      <c r="E73" s="257" t="s">
        <v>122</v>
      </c>
      <c r="F73" s="135">
        <v>0</v>
      </c>
      <c r="G73"/>
      <c r="H73"/>
      <c r="I73"/>
    </row>
    <row r="74" spans="1:9" s="1" customFormat="1" ht="12.75">
      <c r="A74" s="254">
        <v>8213</v>
      </c>
      <c r="B74" s="259" t="s">
        <v>28</v>
      </c>
      <c r="C74" s="153" t="s">
        <v>39</v>
      </c>
      <c r="D74" s="135">
        <f>SUM(E74:F74)</f>
        <v>0</v>
      </c>
      <c r="E74" s="257" t="s">
        <v>122</v>
      </c>
      <c r="F74" s="135"/>
      <c r="G74"/>
      <c r="H74"/>
      <c r="I74"/>
    </row>
    <row r="75" spans="1:6" ht="24">
      <c r="A75" s="254">
        <v>8220</v>
      </c>
      <c r="B75" s="258" t="s">
        <v>733</v>
      </c>
      <c r="C75" s="248"/>
      <c r="D75" s="135">
        <f>SUM(D77,D81)</f>
        <v>0</v>
      </c>
      <c r="E75" s="135">
        <f>SUM(E77,E81)</f>
        <v>0</v>
      </c>
      <c r="F75" s="135">
        <f>SUM(F77,F81)</f>
        <v>0</v>
      </c>
    </row>
    <row r="76" spans="1:6" ht="12.75">
      <c r="A76" s="254"/>
      <c r="B76" s="209" t="s">
        <v>26</v>
      </c>
      <c r="C76" s="248"/>
      <c r="D76" s="135"/>
      <c r="E76" s="135"/>
      <c r="F76" s="135"/>
    </row>
    <row r="77" spans="1:6" ht="12.75">
      <c r="A77" s="254">
        <v>8221</v>
      </c>
      <c r="B77" s="258" t="s">
        <v>61</v>
      </c>
      <c r="C77" s="248"/>
      <c r="D77" s="135">
        <f>SUM(D79:D80)</f>
        <v>0</v>
      </c>
      <c r="E77" s="257" t="s">
        <v>122</v>
      </c>
      <c r="F77" s="135">
        <f>SUM(F79:F80)</f>
        <v>0</v>
      </c>
    </row>
    <row r="78" spans="1:6" ht="12.75">
      <c r="A78" s="254"/>
      <c r="B78" s="209" t="s">
        <v>44</v>
      </c>
      <c r="C78" s="248"/>
      <c r="D78" s="135"/>
      <c r="E78" s="257"/>
      <c r="F78" s="135"/>
    </row>
    <row r="79" spans="1:6" ht="12.75">
      <c r="A79" s="248">
        <v>8222</v>
      </c>
      <c r="B79" s="260" t="s">
        <v>51</v>
      </c>
      <c r="C79" s="153" t="s">
        <v>40</v>
      </c>
      <c r="D79" s="135">
        <f>SUM(E79:F79)</f>
        <v>0</v>
      </c>
      <c r="E79" s="257" t="s">
        <v>122</v>
      </c>
      <c r="F79" s="135">
        <v>0</v>
      </c>
    </row>
    <row r="80" spans="1:6" ht="12.75">
      <c r="A80" s="248">
        <v>8230</v>
      </c>
      <c r="B80" s="260" t="s">
        <v>53</v>
      </c>
      <c r="C80" s="153" t="s">
        <v>41</v>
      </c>
      <c r="D80" s="135">
        <f>SUM(E80:F80)</f>
        <v>0</v>
      </c>
      <c r="E80" s="257" t="s">
        <v>122</v>
      </c>
      <c r="F80" s="135">
        <v>0</v>
      </c>
    </row>
    <row r="81" spans="1:6" ht="12.75">
      <c r="A81" s="248">
        <v>8240</v>
      </c>
      <c r="B81" s="258" t="s">
        <v>62</v>
      </c>
      <c r="C81" s="248"/>
      <c r="D81" s="135">
        <f>SUM(D83:D84)</f>
        <v>0</v>
      </c>
      <c r="E81" s="135">
        <f>SUM(E83:E84)</f>
        <v>0</v>
      </c>
      <c r="F81" s="135">
        <f>SUM(F83:F84)</f>
        <v>0</v>
      </c>
    </row>
    <row r="82" spans="1:6" ht="12.75">
      <c r="A82" s="254"/>
      <c r="B82" s="209" t="s">
        <v>44</v>
      </c>
      <c r="C82" s="248"/>
      <c r="D82" s="135"/>
      <c r="E82" s="135"/>
      <c r="F82" s="135"/>
    </row>
    <row r="83" spans="1:6" ht="12.75">
      <c r="A83" s="248">
        <v>8241</v>
      </c>
      <c r="B83" s="260" t="s">
        <v>74</v>
      </c>
      <c r="C83" s="153" t="s">
        <v>40</v>
      </c>
      <c r="D83" s="135">
        <f>SUM(E83:F83)</f>
        <v>0</v>
      </c>
      <c r="E83" s="135">
        <v>0</v>
      </c>
      <c r="F83" s="135" t="s">
        <v>558</v>
      </c>
    </row>
    <row r="84" spans="1:6" ht="12.75">
      <c r="A84" s="248">
        <v>8250</v>
      </c>
      <c r="B84" s="260" t="s">
        <v>60</v>
      </c>
      <c r="C84" s="153" t="s">
        <v>41</v>
      </c>
      <c r="D84" s="135">
        <f>SUM(E84:F84)</f>
        <v>0</v>
      </c>
      <c r="E84" s="257">
        <v>0</v>
      </c>
      <c r="F84" s="135" t="s">
        <v>558</v>
      </c>
    </row>
    <row r="85" spans="1:12" ht="12.75">
      <c r="A85" s="183"/>
      <c r="B85" s="183"/>
      <c r="C85" s="266"/>
      <c r="D85" s="183"/>
      <c r="E85" s="183"/>
      <c r="F85" s="183"/>
      <c r="J85" s="50"/>
      <c r="K85" s="50"/>
      <c r="L85" s="50"/>
    </row>
    <row r="86" spans="1:12" s="41" customFormat="1" ht="41.25" customHeight="1">
      <c r="A86" s="267"/>
      <c r="B86" s="267"/>
      <c r="C86" s="267"/>
      <c r="D86" s="267"/>
      <c r="E86" s="267"/>
      <c r="F86" s="267"/>
      <c r="G86"/>
      <c r="H86"/>
      <c r="I86"/>
      <c r="J86" s="72"/>
      <c r="K86" s="72"/>
      <c r="L86" s="48"/>
    </row>
    <row r="87" spans="1:12" s="41" customFormat="1" ht="31.5" customHeight="1">
      <c r="A87" s="267"/>
      <c r="B87" s="267"/>
      <c r="C87" s="267"/>
      <c r="D87" s="267"/>
      <c r="E87" s="267"/>
      <c r="F87" s="267"/>
      <c r="G87"/>
      <c r="H87"/>
      <c r="I87"/>
      <c r="J87" s="72"/>
      <c r="K87" s="72"/>
      <c r="L87" s="48"/>
    </row>
    <row r="88" spans="1:12" s="41" customFormat="1" ht="33" customHeight="1">
      <c r="A88" s="267"/>
      <c r="B88" s="267"/>
      <c r="C88" s="267"/>
      <c r="D88" s="267"/>
      <c r="E88" s="267"/>
      <c r="F88" s="267"/>
      <c r="G88"/>
      <c r="H88"/>
      <c r="I88"/>
      <c r="J88" s="72"/>
      <c r="K88" s="72"/>
      <c r="L88" s="48"/>
    </row>
    <row r="89" spans="1:12" ht="30.75" customHeight="1">
      <c r="A89" s="267"/>
      <c r="B89" s="267"/>
      <c r="C89" s="267"/>
      <c r="D89" s="267"/>
      <c r="E89" s="267"/>
      <c r="F89" s="267"/>
      <c r="J89" s="72"/>
      <c r="K89" s="72"/>
      <c r="L89" s="50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ht="12.75">
      <c r="C195" s="24"/>
    </row>
    <row r="196" ht="12.75">
      <c r="C196" s="24"/>
    </row>
    <row r="197" ht="12.75">
      <c r="C197" s="24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ht="12.75">
      <c r="C208" s="24"/>
    </row>
    <row r="209" ht="12.75">
      <c r="C209" s="24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ht="12.75">
      <c r="C224" s="24"/>
    </row>
    <row r="225" ht="12.75">
      <c r="C225" s="24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ht="12.75">
      <c r="C237" s="24"/>
    </row>
    <row r="238" ht="12.75">
      <c r="C238" s="24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ht="12.75">
      <c r="C244" s="24"/>
    </row>
    <row r="245" ht="12.75">
      <c r="C245" s="24"/>
    </row>
    <row r="246" ht="12.75">
      <c r="C246" s="24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ht="12.75">
      <c r="C251" s="24"/>
    </row>
    <row r="252" ht="12.75">
      <c r="C252" s="24"/>
    </row>
    <row r="253" ht="12.75">
      <c r="C253" s="24"/>
    </row>
    <row r="254" ht="12.75">
      <c r="C254" s="24"/>
    </row>
  </sheetData>
  <sheetProtection/>
  <protectedRanges>
    <protectedRange sqref="F52" name="Range19"/>
    <protectedRange sqref="F46" name="Range17"/>
    <protectedRange sqref="D76:F76 E65:F65 F66 D78:F78 D68:F68 D70:F70 D72:F72 F79:F80 E83:E84 F73:F74 D82:F82" name="Range5"/>
    <protectedRange sqref="E40:E41 D45:F45 F30:F31 D33:F33 D35:F35 D43:F43 F46:F48 E36:E37 D39:F39 D29:F29" name="Range3"/>
    <protectedRange sqref="A2:K2 B3:L3 M1:IV4 L1:L2 A4:L4" name="Range1"/>
    <protectedRange sqref="D13:F13 D15:F15 D17:F17 D25:F25 F26:F27 F18:F19 D21:F21 D23:F23 D11:F11" name="Range2"/>
    <protectedRange sqref="F64 D60:F60 E51:F52 D54:F54 F61 D56:F56 E55:E57 D50:F50" name="Range4"/>
    <protectedRange sqref="E66" name="Range6"/>
    <protectedRange sqref="E66" name="Range8"/>
    <protectedRange sqref="F51" name="Range16"/>
    <protectedRange sqref="F63" name="Range18"/>
  </protectedRanges>
  <mergeCells count="8">
    <mergeCell ref="A2:F2"/>
    <mergeCell ref="A3:F3"/>
    <mergeCell ref="A6:A8"/>
    <mergeCell ref="B6:C7"/>
    <mergeCell ref="J5:K5"/>
    <mergeCell ref="D6:D8"/>
    <mergeCell ref="E6:F7"/>
    <mergeCell ref="E5:F5"/>
  </mergeCells>
  <printOptions/>
  <pageMargins left="0.41" right="0.25" top="0.24" bottom="0.34" header="0.17" footer="0.16"/>
  <pageSetup firstPageNumber="22" useFirstPageNumber="1" horizontalDpi="1200" verticalDpi="12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31"/>
  <sheetViews>
    <sheetView tabSelected="1" zoomScalePageLayoutView="0" workbookViewId="0" topLeftCell="D465">
      <selection activeCell="D465" sqref="D465"/>
    </sheetView>
  </sheetViews>
  <sheetFormatPr defaultColWidth="9.140625" defaultRowHeight="12.75"/>
  <cols>
    <col min="1" max="1" width="7.00390625" style="100" customWidth="1"/>
    <col min="2" max="2" width="8.28125" style="101" customWidth="1"/>
    <col min="3" max="3" width="7.00390625" style="102" customWidth="1"/>
    <col min="4" max="4" width="8.140625" style="103" customWidth="1"/>
    <col min="5" max="5" width="45.421875" style="104" customWidth="1"/>
    <col min="6" max="6" width="0.13671875" style="105" customWidth="1"/>
    <col min="7" max="7" width="18.00390625" style="87" customWidth="1"/>
    <col min="8" max="8" width="16.00390625" style="87" customWidth="1"/>
    <col min="9" max="9" width="12.8515625" style="87" customWidth="1"/>
    <col min="10" max="46" width="9.140625" style="74" customWidth="1"/>
    <col min="47" max="16384" width="9.140625" style="87" customWidth="1"/>
  </cols>
  <sheetData>
    <row r="1" spans="1:9" s="74" customFormat="1" ht="18">
      <c r="A1" s="411" t="s">
        <v>734</v>
      </c>
      <c r="B1" s="411"/>
      <c r="C1" s="411"/>
      <c r="D1" s="411"/>
      <c r="E1" s="411"/>
      <c r="F1" s="411"/>
      <c r="G1" s="411"/>
      <c r="H1" s="411"/>
      <c r="I1" s="411"/>
    </row>
    <row r="2" spans="1:9" s="74" customFormat="1" ht="36" customHeight="1">
      <c r="A2" s="412" t="s">
        <v>735</v>
      </c>
      <c r="B2" s="412"/>
      <c r="C2" s="412"/>
      <c r="D2" s="412"/>
      <c r="E2" s="412"/>
      <c r="F2" s="412"/>
      <c r="G2" s="412"/>
      <c r="H2" s="412"/>
      <c r="I2" s="412"/>
    </row>
    <row r="3" spans="1:9" s="74" customFormat="1" ht="15.75">
      <c r="A3" s="268" t="s">
        <v>736</v>
      </c>
      <c r="B3" s="269"/>
      <c r="C3" s="270"/>
      <c r="D3" s="270"/>
      <c r="E3" s="271"/>
      <c r="F3" s="268"/>
      <c r="G3" s="268"/>
      <c r="H3" s="272"/>
      <c r="I3" s="272"/>
    </row>
    <row r="4" spans="1:9" s="74" customFormat="1" ht="9" customHeight="1">
      <c r="A4" s="273"/>
      <c r="B4" s="274"/>
      <c r="C4" s="275"/>
      <c r="D4" s="275"/>
      <c r="E4" s="276"/>
      <c r="F4" s="277"/>
      <c r="G4" s="272"/>
      <c r="H4" s="413" t="s">
        <v>611</v>
      </c>
      <c r="I4" s="413"/>
    </row>
    <row r="5" spans="1:46" s="78" customFormat="1" ht="15">
      <c r="A5" s="414" t="s">
        <v>105</v>
      </c>
      <c r="B5" s="415" t="s">
        <v>860</v>
      </c>
      <c r="C5" s="417" t="s">
        <v>555</v>
      </c>
      <c r="D5" s="417" t="s">
        <v>556</v>
      </c>
      <c r="E5" s="418" t="s">
        <v>223</v>
      </c>
      <c r="F5" s="419" t="s">
        <v>224</v>
      </c>
      <c r="G5" s="414" t="s">
        <v>225</v>
      </c>
      <c r="H5" s="410" t="s">
        <v>226</v>
      </c>
      <c r="I5" s="410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</row>
    <row r="6" spans="1:46" s="80" customFormat="1" ht="48" customHeight="1">
      <c r="A6" s="414"/>
      <c r="B6" s="416"/>
      <c r="C6" s="416"/>
      <c r="D6" s="416"/>
      <c r="E6" s="418"/>
      <c r="F6" s="419"/>
      <c r="G6" s="420"/>
      <c r="H6" s="281" t="s">
        <v>548</v>
      </c>
      <c r="I6" s="281" t="s">
        <v>549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s="82" customFormat="1" ht="12" customHeight="1">
      <c r="A7" s="282">
        <v>1</v>
      </c>
      <c r="B7" s="282">
        <v>2</v>
      </c>
      <c r="C7" s="282">
        <v>3</v>
      </c>
      <c r="D7" s="282">
        <v>4</v>
      </c>
      <c r="E7" s="282">
        <v>5</v>
      </c>
      <c r="F7" s="282"/>
      <c r="G7" s="282">
        <v>6</v>
      </c>
      <c r="H7" s="282">
        <v>7</v>
      </c>
      <c r="I7" s="282">
        <v>8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</row>
    <row r="8" spans="1:46" s="84" customFormat="1" ht="36" customHeight="1">
      <c r="A8" s="283">
        <v>2000</v>
      </c>
      <c r="B8" s="284" t="s">
        <v>557</v>
      </c>
      <c r="C8" s="285" t="s">
        <v>558</v>
      </c>
      <c r="D8" s="286" t="s">
        <v>558</v>
      </c>
      <c r="E8" s="278" t="s">
        <v>737</v>
      </c>
      <c r="F8" s="279"/>
      <c r="G8" s="287">
        <f>H8+I8</f>
        <v>31292.800000000003</v>
      </c>
      <c r="H8" s="288">
        <v>18245.7</v>
      </c>
      <c r="I8" s="288">
        <v>13047.1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</row>
    <row r="9" spans="1:46" s="86" customFormat="1" ht="52.5" customHeight="1">
      <c r="A9" s="289">
        <v>2100</v>
      </c>
      <c r="B9" s="290" t="s">
        <v>144</v>
      </c>
      <c r="C9" s="291">
        <v>0</v>
      </c>
      <c r="D9" s="291">
        <v>0</v>
      </c>
      <c r="E9" s="292" t="s">
        <v>738</v>
      </c>
      <c r="F9" s="293" t="s">
        <v>227</v>
      </c>
      <c r="G9" s="294">
        <f>H9+I9</f>
        <v>15015.5</v>
      </c>
      <c r="H9" s="288">
        <v>15015.5</v>
      </c>
      <c r="I9" s="295">
        <f>I11+I40+I46+I58+I62+I67+I76+I80</f>
        <v>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</row>
    <row r="10" spans="1:9" ht="11.25" customHeight="1">
      <c r="A10" s="296"/>
      <c r="B10" s="290"/>
      <c r="C10" s="291"/>
      <c r="D10" s="291"/>
      <c r="E10" s="297" t="s">
        <v>26</v>
      </c>
      <c r="F10" s="298"/>
      <c r="G10" s="280"/>
      <c r="H10" s="299"/>
      <c r="I10" s="299"/>
    </row>
    <row r="11" spans="1:46" s="89" customFormat="1" ht="33" customHeight="1">
      <c r="A11" s="296">
        <v>2110</v>
      </c>
      <c r="B11" s="290" t="s">
        <v>144</v>
      </c>
      <c r="C11" s="291">
        <v>1</v>
      </c>
      <c r="D11" s="291">
        <v>0</v>
      </c>
      <c r="E11" s="300" t="s">
        <v>861</v>
      </c>
      <c r="F11" s="301" t="s">
        <v>228</v>
      </c>
      <c r="G11" s="294">
        <f aca="true" t="shared" si="0" ref="G11:G80">H11+I11</f>
        <v>14704.5</v>
      </c>
      <c r="H11" s="302">
        <f>H13</f>
        <v>14704.5</v>
      </c>
      <c r="I11" s="302">
        <f>I13</f>
        <v>0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</row>
    <row r="12" spans="1:46" s="89" customFormat="1" ht="10.5" customHeight="1">
      <c r="A12" s="296"/>
      <c r="B12" s="290"/>
      <c r="C12" s="291"/>
      <c r="D12" s="291"/>
      <c r="E12" s="297" t="s">
        <v>27</v>
      </c>
      <c r="F12" s="301"/>
      <c r="G12" s="280"/>
      <c r="H12" s="303"/>
      <c r="I12" s="303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</row>
    <row r="13" spans="1:9" ht="14.25" customHeight="1">
      <c r="A13" s="296">
        <v>2111</v>
      </c>
      <c r="B13" s="304" t="s">
        <v>144</v>
      </c>
      <c r="C13" s="305">
        <v>1</v>
      </c>
      <c r="D13" s="305">
        <v>1</v>
      </c>
      <c r="E13" s="306" t="s">
        <v>862</v>
      </c>
      <c r="F13" s="307" t="s">
        <v>229</v>
      </c>
      <c r="G13" s="308">
        <f t="shared" si="0"/>
        <v>14704.5</v>
      </c>
      <c r="H13" s="309">
        <v>14704.5</v>
      </c>
      <c r="I13" s="289"/>
    </row>
    <row r="14" spans="1:9" ht="21">
      <c r="A14" s="296"/>
      <c r="B14" s="304"/>
      <c r="C14" s="305"/>
      <c r="D14" s="305"/>
      <c r="E14" s="306" t="s">
        <v>230</v>
      </c>
      <c r="F14" s="307"/>
      <c r="G14" s="308">
        <f t="shared" si="0"/>
        <v>14704.5</v>
      </c>
      <c r="H14" s="310">
        <f>SUM(H15:H35)</f>
        <v>14704.5</v>
      </c>
      <c r="I14" s="310">
        <f>SUM(I15:I35)</f>
        <v>0</v>
      </c>
    </row>
    <row r="15" spans="1:9" ht="21">
      <c r="A15" s="296"/>
      <c r="B15" s="304"/>
      <c r="C15" s="305"/>
      <c r="D15" s="305"/>
      <c r="E15" s="90" t="s">
        <v>231</v>
      </c>
      <c r="F15" s="307"/>
      <c r="G15" s="308">
        <f t="shared" si="0"/>
        <v>13000</v>
      </c>
      <c r="H15" s="289">
        <v>13000</v>
      </c>
      <c r="I15" s="289"/>
    </row>
    <row r="16" spans="1:9" ht="15">
      <c r="A16" s="296"/>
      <c r="B16" s="304"/>
      <c r="C16" s="305"/>
      <c r="D16" s="305"/>
      <c r="E16" s="90" t="s">
        <v>232</v>
      </c>
      <c r="F16" s="307"/>
      <c r="G16" s="311">
        <f t="shared" si="0"/>
        <v>1100</v>
      </c>
      <c r="H16" s="309">
        <v>1100</v>
      </c>
      <c r="I16" s="289"/>
    </row>
    <row r="17" spans="1:9" ht="15">
      <c r="A17" s="296"/>
      <c r="B17" s="304"/>
      <c r="C17" s="305"/>
      <c r="D17" s="305"/>
      <c r="E17" s="90" t="s">
        <v>233</v>
      </c>
      <c r="F17" s="307"/>
      <c r="G17" s="308">
        <f t="shared" si="0"/>
        <v>0</v>
      </c>
      <c r="H17" s="289">
        <v>0</v>
      </c>
      <c r="I17" s="289"/>
    </row>
    <row r="18" spans="1:9" ht="15">
      <c r="A18" s="296"/>
      <c r="B18" s="304"/>
      <c r="C18" s="305"/>
      <c r="D18" s="305"/>
      <c r="E18" s="90" t="s">
        <v>234</v>
      </c>
      <c r="F18" s="307"/>
      <c r="G18" s="311">
        <f t="shared" si="0"/>
        <v>300</v>
      </c>
      <c r="H18" s="310">
        <v>300</v>
      </c>
      <c r="I18" s="289"/>
    </row>
    <row r="19" spans="1:9" ht="15">
      <c r="A19" s="296"/>
      <c r="B19" s="304"/>
      <c r="C19" s="305"/>
      <c r="D19" s="305"/>
      <c r="E19" s="90" t="s">
        <v>235</v>
      </c>
      <c r="F19" s="307"/>
      <c r="G19" s="311">
        <f t="shared" si="0"/>
        <v>0</v>
      </c>
      <c r="H19" s="310"/>
      <c r="I19" s="289"/>
    </row>
    <row r="20" spans="1:9" ht="15">
      <c r="A20" s="296"/>
      <c r="B20" s="304"/>
      <c r="C20" s="305"/>
      <c r="D20" s="305"/>
      <c r="E20" s="90" t="s">
        <v>236</v>
      </c>
      <c r="F20" s="307"/>
      <c r="G20" s="311">
        <f t="shared" si="0"/>
        <v>72</v>
      </c>
      <c r="H20" s="310">
        <v>72</v>
      </c>
      <c r="I20" s="289"/>
    </row>
    <row r="21" spans="1:9" ht="15">
      <c r="A21" s="296"/>
      <c r="B21" s="304"/>
      <c r="C21" s="305"/>
      <c r="D21" s="305"/>
      <c r="E21" s="90" t="s">
        <v>396</v>
      </c>
      <c r="F21" s="307"/>
      <c r="G21" s="311">
        <f t="shared" si="0"/>
        <v>0</v>
      </c>
      <c r="H21" s="310">
        <v>0</v>
      </c>
      <c r="I21" s="289"/>
    </row>
    <row r="22" spans="1:9" ht="15">
      <c r="A22" s="296"/>
      <c r="B22" s="304"/>
      <c r="C22" s="305"/>
      <c r="D22" s="305"/>
      <c r="E22" s="90" t="s">
        <v>237</v>
      </c>
      <c r="F22" s="307"/>
      <c r="G22" s="311">
        <f t="shared" si="0"/>
        <v>0</v>
      </c>
      <c r="H22" s="310">
        <v>0</v>
      </c>
      <c r="I22" s="289"/>
    </row>
    <row r="23" spans="1:9" ht="15">
      <c r="A23" s="296"/>
      <c r="B23" s="304"/>
      <c r="C23" s="305"/>
      <c r="D23" s="305"/>
      <c r="E23" s="90" t="s">
        <v>238</v>
      </c>
      <c r="F23" s="307"/>
      <c r="G23" s="311">
        <f t="shared" si="0"/>
        <v>0</v>
      </c>
      <c r="H23" s="310"/>
      <c r="I23" s="289"/>
    </row>
    <row r="24" spans="1:9" ht="15">
      <c r="A24" s="296"/>
      <c r="B24" s="304"/>
      <c r="C24" s="305"/>
      <c r="D24" s="305"/>
      <c r="E24" s="90" t="s">
        <v>239</v>
      </c>
      <c r="F24" s="307"/>
      <c r="G24" s="311">
        <f t="shared" si="0"/>
        <v>0</v>
      </c>
      <c r="H24" s="310">
        <v>0</v>
      </c>
      <c r="I24" s="289"/>
    </row>
    <row r="25" spans="1:9" ht="15">
      <c r="A25" s="296"/>
      <c r="B25" s="304"/>
      <c r="C25" s="305"/>
      <c r="D25" s="305"/>
      <c r="E25" s="90" t="s">
        <v>240</v>
      </c>
      <c r="F25" s="307"/>
      <c r="G25" s="308">
        <f t="shared" si="0"/>
        <v>132.5</v>
      </c>
      <c r="H25" s="310">
        <v>132.5</v>
      </c>
      <c r="I25" s="289"/>
    </row>
    <row r="26" spans="1:9" ht="15">
      <c r="A26" s="296"/>
      <c r="B26" s="304"/>
      <c r="C26" s="305"/>
      <c r="D26" s="305"/>
      <c r="E26" s="90" t="s">
        <v>241</v>
      </c>
      <c r="F26" s="307"/>
      <c r="G26" s="311">
        <f t="shared" si="0"/>
        <v>0</v>
      </c>
      <c r="H26" s="310"/>
      <c r="I26" s="289"/>
    </row>
    <row r="27" spans="1:9" ht="14.25" customHeight="1">
      <c r="A27" s="296"/>
      <c r="B27" s="304"/>
      <c r="C27" s="305"/>
      <c r="D27" s="305"/>
      <c r="E27" s="90" t="s">
        <v>242</v>
      </c>
      <c r="F27" s="307"/>
      <c r="G27" s="311">
        <f t="shared" si="0"/>
        <v>0</v>
      </c>
      <c r="H27" s="310"/>
      <c r="I27" s="289"/>
    </row>
    <row r="28" spans="1:9" ht="21">
      <c r="A28" s="296"/>
      <c r="B28" s="304"/>
      <c r="C28" s="305"/>
      <c r="D28" s="305"/>
      <c r="E28" s="90" t="s">
        <v>243</v>
      </c>
      <c r="F28" s="307"/>
      <c r="G28" s="311">
        <f t="shared" si="0"/>
        <v>0</v>
      </c>
      <c r="H28" s="310"/>
      <c r="I28" s="289"/>
    </row>
    <row r="29" spans="1:9" ht="15">
      <c r="A29" s="296"/>
      <c r="B29" s="304"/>
      <c r="C29" s="305"/>
      <c r="D29" s="305"/>
      <c r="E29" s="90">
        <v>4251</v>
      </c>
      <c r="F29" s="307"/>
      <c r="G29" s="311">
        <f t="shared" si="0"/>
        <v>0</v>
      </c>
      <c r="H29" s="310">
        <v>0</v>
      </c>
      <c r="I29" s="289"/>
    </row>
    <row r="30" spans="1:9" ht="15">
      <c r="A30" s="296"/>
      <c r="B30" s="304"/>
      <c r="C30" s="305"/>
      <c r="D30" s="305"/>
      <c r="E30" s="90" t="s">
        <v>244</v>
      </c>
      <c r="F30" s="307"/>
      <c r="G30" s="311">
        <f t="shared" si="0"/>
        <v>100</v>
      </c>
      <c r="H30" s="310">
        <v>100</v>
      </c>
      <c r="I30" s="289"/>
    </row>
    <row r="31" spans="1:9" ht="15">
      <c r="A31" s="296"/>
      <c r="B31" s="304"/>
      <c r="C31" s="305"/>
      <c r="D31" s="305"/>
      <c r="E31" s="90" t="s">
        <v>245</v>
      </c>
      <c r="F31" s="307"/>
      <c r="G31" s="311">
        <f t="shared" si="0"/>
        <v>0</v>
      </c>
      <c r="H31" s="310">
        <v>0</v>
      </c>
      <c r="I31" s="289"/>
    </row>
    <row r="32" spans="1:9" ht="15">
      <c r="A32" s="296"/>
      <c r="B32" s="304"/>
      <c r="C32" s="305"/>
      <c r="D32" s="305"/>
      <c r="E32" s="90" t="s">
        <v>246</v>
      </c>
      <c r="F32" s="307"/>
      <c r="G32" s="311">
        <f t="shared" si="0"/>
        <v>0</v>
      </c>
      <c r="H32" s="310"/>
      <c r="I32" s="289"/>
    </row>
    <row r="33" spans="1:9" ht="15">
      <c r="A33" s="296"/>
      <c r="B33" s="304"/>
      <c r="C33" s="305"/>
      <c r="D33" s="305"/>
      <c r="E33" s="90" t="s">
        <v>247</v>
      </c>
      <c r="F33" s="307"/>
      <c r="G33" s="311">
        <f t="shared" si="0"/>
        <v>0</v>
      </c>
      <c r="H33" s="310">
        <v>0</v>
      </c>
      <c r="I33" s="289"/>
    </row>
    <row r="34" spans="1:9" ht="15">
      <c r="A34" s="296"/>
      <c r="B34" s="304"/>
      <c r="C34" s="305"/>
      <c r="D34" s="305"/>
      <c r="E34" s="90" t="s">
        <v>248</v>
      </c>
      <c r="F34" s="307"/>
      <c r="G34" s="308">
        <f t="shared" si="0"/>
        <v>0</v>
      </c>
      <c r="H34" s="289"/>
      <c r="I34" s="310"/>
    </row>
    <row r="35" spans="1:9" ht="15">
      <c r="A35" s="296"/>
      <c r="B35" s="304"/>
      <c r="C35" s="305"/>
      <c r="D35" s="305"/>
      <c r="E35" s="90" t="s">
        <v>249</v>
      </c>
      <c r="F35" s="307"/>
      <c r="G35" s="311">
        <f>H35+I35</f>
        <v>0</v>
      </c>
      <c r="H35" s="289"/>
      <c r="I35" s="310"/>
    </row>
    <row r="36" spans="1:9" ht="24.75" customHeight="1">
      <c r="A36" s="296">
        <v>2112</v>
      </c>
      <c r="B36" s="304" t="s">
        <v>144</v>
      </c>
      <c r="C36" s="305">
        <v>1</v>
      </c>
      <c r="D36" s="305">
        <v>2</v>
      </c>
      <c r="E36" s="297" t="s">
        <v>559</v>
      </c>
      <c r="F36" s="312" t="s">
        <v>250</v>
      </c>
      <c r="G36" s="280">
        <f t="shared" si="0"/>
        <v>0</v>
      </c>
      <c r="H36" s="313"/>
      <c r="I36" s="313"/>
    </row>
    <row r="37" spans="1:9" ht="36">
      <c r="A37" s="296"/>
      <c r="B37" s="304"/>
      <c r="C37" s="305"/>
      <c r="D37" s="305"/>
      <c r="E37" s="297" t="s">
        <v>230</v>
      </c>
      <c r="F37" s="312"/>
      <c r="G37" s="280">
        <f t="shared" si="0"/>
        <v>0</v>
      </c>
      <c r="H37" s="313"/>
      <c r="I37" s="313"/>
    </row>
    <row r="38" spans="1:9" ht="25.5" customHeight="1">
      <c r="A38" s="296">
        <v>2113</v>
      </c>
      <c r="B38" s="304" t="s">
        <v>144</v>
      </c>
      <c r="C38" s="305">
        <v>1</v>
      </c>
      <c r="D38" s="305">
        <v>3</v>
      </c>
      <c r="E38" s="297" t="s">
        <v>560</v>
      </c>
      <c r="F38" s="312" t="s">
        <v>251</v>
      </c>
      <c r="G38" s="280">
        <f t="shared" si="0"/>
        <v>0</v>
      </c>
      <c r="H38" s="313"/>
      <c r="I38" s="313"/>
    </row>
    <row r="39" spans="1:9" ht="36">
      <c r="A39" s="296"/>
      <c r="B39" s="304"/>
      <c r="C39" s="305"/>
      <c r="D39" s="305"/>
      <c r="E39" s="297" t="s">
        <v>230</v>
      </c>
      <c r="F39" s="312"/>
      <c r="G39" s="280">
        <f t="shared" si="0"/>
        <v>0</v>
      </c>
      <c r="H39" s="313"/>
      <c r="I39" s="313"/>
    </row>
    <row r="40" spans="1:46" s="89" customFormat="1" ht="10.5" customHeight="1">
      <c r="A40" s="296">
        <v>2120</v>
      </c>
      <c r="B40" s="290" t="s">
        <v>144</v>
      </c>
      <c r="C40" s="291">
        <v>2</v>
      </c>
      <c r="D40" s="291">
        <v>0</v>
      </c>
      <c r="E40" s="314" t="s">
        <v>561</v>
      </c>
      <c r="F40" s="315" t="s">
        <v>252</v>
      </c>
      <c r="G40" s="280">
        <f t="shared" si="0"/>
        <v>0</v>
      </c>
      <c r="H40" s="313"/>
      <c r="I40" s="313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</row>
    <row r="41" spans="1:9" ht="16.5" customHeight="1">
      <c r="A41" s="296"/>
      <c r="B41" s="290"/>
      <c r="C41" s="291"/>
      <c r="D41" s="291"/>
      <c r="E41" s="297" t="s">
        <v>27</v>
      </c>
      <c r="F41" s="301"/>
      <c r="G41" s="280">
        <f t="shared" si="0"/>
        <v>0</v>
      </c>
      <c r="H41" s="303"/>
      <c r="I41" s="303"/>
    </row>
    <row r="42" spans="1:9" ht="17.25" customHeight="1">
      <c r="A42" s="296">
        <v>2121</v>
      </c>
      <c r="B42" s="304" t="s">
        <v>144</v>
      </c>
      <c r="C42" s="305">
        <v>2</v>
      </c>
      <c r="D42" s="305">
        <v>1</v>
      </c>
      <c r="E42" s="316" t="s">
        <v>863</v>
      </c>
      <c r="F42" s="312" t="s">
        <v>253</v>
      </c>
      <c r="G42" s="280">
        <f t="shared" si="0"/>
        <v>0</v>
      </c>
      <c r="H42" s="313"/>
      <c r="I42" s="313"/>
    </row>
    <row r="43" spans="1:9" ht="24" customHeight="1">
      <c r="A43" s="296"/>
      <c r="B43" s="304"/>
      <c r="C43" s="305"/>
      <c r="D43" s="305"/>
      <c r="E43" s="306" t="s">
        <v>230</v>
      </c>
      <c r="F43" s="312"/>
      <c r="G43" s="280">
        <f t="shared" si="0"/>
        <v>0</v>
      </c>
      <c r="H43" s="313"/>
      <c r="I43" s="313"/>
    </row>
    <row r="44" spans="1:9" ht="24" customHeight="1">
      <c r="A44" s="296">
        <v>2122</v>
      </c>
      <c r="B44" s="304" t="s">
        <v>144</v>
      </c>
      <c r="C44" s="305">
        <v>2</v>
      </c>
      <c r="D44" s="305">
        <v>2</v>
      </c>
      <c r="E44" s="306" t="s">
        <v>562</v>
      </c>
      <c r="F44" s="312" t="s">
        <v>254</v>
      </c>
      <c r="G44" s="280">
        <f t="shared" si="0"/>
        <v>0</v>
      </c>
      <c r="H44" s="313"/>
      <c r="I44" s="313"/>
    </row>
    <row r="45" spans="1:9" ht="21">
      <c r="A45" s="296"/>
      <c r="B45" s="304"/>
      <c r="C45" s="305"/>
      <c r="D45" s="305"/>
      <c r="E45" s="306" t="s">
        <v>230</v>
      </c>
      <c r="F45" s="312"/>
      <c r="G45" s="280">
        <f t="shared" si="0"/>
        <v>0</v>
      </c>
      <c r="H45" s="313"/>
      <c r="I45" s="313"/>
    </row>
    <row r="46" spans="1:46" s="89" customFormat="1" ht="10.5" customHeight="1">
      <c r="A46" s="296">
        <v>2130</v>
      </c>
      <c r="B46" s="290" t="s">
        <v>144</v>
      </c>
      <c r="C46" s="291">
        <v>3</v>
      </c>
      <c r="D46" s="291">
        <v>0</v>
      </c>
      <c r="E46" s="314" t="s">
        <v>563</v>
      </c>
      <c r="F46" s="317" t="s">
        <v>255</v>
      </c>
      <c r="G46" s="280">
        <f>H46+I46</f>
        <v>51</v>
      </c>
      <c r="H46" s="318">
        <f>H53</f>
        <v>51</v>
      </c>
      <c r="I46" s="318">
        <f>I52</f>
        <v>0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</row>
    <row r="47" spans="1:9" ht="15">
      <c r="A47" s="296"/>
      <c r="B47" s="290"/>
      <c r="C47" s="291"/>
      <c r="D47" s="291"/>
      <c r="E47" s="297" t="s">
        <v>27</v>
      </c>
      <c r="F47" s="301"/>
      <c r="G47" s="280">
        <f t="shared" si="0"/>
        <v>0</v>
      </c>
      <c r="H47" s="303"/>
      <c r="I47" s="303"/>
    </row>
    <row r="48" spans="1:9" ht="15" customHeight="1">
      <c r="A48" s="296">
        <v>2131</v>
      </c>
      <c r="B48" s="304" t="s">
        <v>144</v>
      </c>
      <c r="C48" s="305">
        <v>3</v>
      </c>
      <c r="D48" s="305">
        <v>1</v>
      </c>
      <c r="E48" s="306" t="s">
        <v>564</v>
      </c>
      <c r="F48" s="307" t="s">
        <v>256</v>
      </c>
      <c r="G48" s="308">
        <f t="shared" si="0"/>
        <v>0</v>
      </c>
      <c r="H48" s="289"/>
      <c r="I48" s="289"/>
    </row>
    <row r="49" spans="1:9" ht="14.25" customHeight="1">
      <c r="A49" s="296"/>
      <c r="B49" s="304"/>
      <c r="C49" s="305"/>
      <c r="D49" s="305"/>
      <c r="E49" s="306" t="s">
        <v>230</v>
      </c>
      <c r="F49" s="307"/>
      <c r="G49" s="308">
        <f t="shared" si="0"/>
        <v>0</v>
      </c>
      <c r="H49" s="289"/>
      <c r="I49" s="289"/>
    </row>
    <row r="50" spans="1:9" ht="17.25" customHeight="1">
      <c r="A50" s="296">
        <v>2132</v>
      </c>
      <c r="B50" s="304" t="s">
        <v>144</v>
      </c>
      <c r="C50" s="305">
        <v>3</v>
      </c>
      <c r="D50" s="305">
        <v>2</v>
      </c>
      <c r="E50" s="306" t="s">
        <v>565</v>
      </c>
      <c r="F50" s="307" t="s">
        <v>257</v>
      </c>
      <c r="G50" s="308">
        <f t="shared" si="0"/>
        <v>0</v>
      </c>
      <c r="H50" s="289"/>
      <c r="I50" s="289"/>
    </row>
    <row r="51" spans="1:9" ht="21">
      <c r="A51" s="296"/>
      <c r="B51" s="304"/>
      <c r="C51" s="305"/>
      <c r="D51" s="305"/>
      <c r="E51" s="306" t="s">
        <v>230</v>
      </c>
      <c r="F51" s="307"/>
      <c r="G51" s="308">
        <f>H51+I51</f>
        <v>0</v>
      </c>
      <c r="H51" s="289"/>
      <c r="I51" s="289"/>
    </row>
    <row r="52" spans="1:9" ht="25.5" customHeight="1">
      <c r="A52" s="296">
        <v>2133</v>
      </c>
      <c r="B52" s="304" t="s">
        <v>144</v>
      </c>
      <c r="C52" s="305">
        <v>3</v>
      </c>
      <c r="D52" s="305">
        <v>3</v>
      </c>
      <c r="E52" s="306" t="s">
        <v>566</v>
      </c>
      <c r="F52" s="307" t="s">
        <v>258</v>
      </c>
      <c r="G52" s="308">
        <f>H52+I52</f>
        <v>0</v>
      </c>
      <c r="H52" s="289"/>
      <c r="I52" s="309"/>
    </row>
    <row r="53" spans="1:9" ht="21">
      <c r="A53" s="296"/>
      <c r="B53" s="304"/>
      <c r="C53" s="305"/>
      <c r="D53" s="305"/>
      <c r="E53" s="306" t="s">
        <v>230</v>
      </c>
      <c r="F53" s="307"/>
      <c r="G53" s="311">
        <f>H53+I53</f>
        <v>51</v>
      </c>
      <c r="H53" s="309">
        <f>H54+H56</f>
        <v>51</v>
      </c>
      <c r="I53" s="309">
        <f>I57</f>
        <v>0</v>
      </c>
    </row>
    <row r="54" spans="1:9" ht="15.75">
      <c r="A54" s="296"/>
      <c r="B54" s="304"/>
      <c r="C54" s="305"/>
      <c r="D54" s="305"/>
      <c r="E54" s="91"/>
      <c r="F54" s="312"/>
      <c r="G54" s="287">
        <f>H54+I54</f>
        <v>0</v>
      </c>
      <c r="H54" s="319">
        <f>SUM(H55:H55)</f>
        <v>0</v>
      </c>
      <c r="I54" s="319"/>
    </row>
    <row r="55" spans="1:9" ht="15">
      <c r="A55" s="296"/>
      <c r="B55" s="304"/>
      <c r="C55" s="305"/>
      <c r="D55" s="305"/>
      <c r="E55" s="90" t="s">
        <v>259</v>
      </c>
      <c r="F55" s="312"/>
      <c r="G55" s="320">
        <f t="shared" si="0"/>
        <v>0</v>
      </c>
      <c r="H55" s="321"/>
      <c r="I55" s="313"/>
    </row>
    <row r="56" spans="1:9" ht="15">
      <c r="A56" s="296"/>
      <c r="B56" s="304"/>
      <c r="C56" s="305"/>
      <c r="D56" s="305"/>
      <c r="E56" s="90" t="s">
        <v>260</v>
      </c>
      <c r="F56" s="312"/>
      <c r="G56" s="320">
        <f>H56+I56</f>
        <v>51</v>
      </c>
      <c r="H56" s="321">
        <v>51</v>
      </c>
      <c r="I56" s="313"/>
    </row>
    <row r="57" spans="1:9" ht="15">
      <c r="A57" s="296"/>
      <c r="B57" s="304"/>
      <c r="C57" s="305"/>
      <c r="D57" s="305"/>
      <c r="E57" s="90" t="s">
        <v>261</v>
      </c>
      <c r="F57" s="312"/>
      <c r="G57" s="311">
        <f>H57+I57</f>
        <v>0</v>
      </c>
      <c r="H57" s="321"/>
      <c r="I57" s="318"/>
    </row>
    <row r="58" spans="1:9" ht="13.5" customHeight="1">
      <c r="A58" s="296">
        <v>2140</v>
      </c>
      <c r="B58" s="290" t="s">
        <v>144</v>
      </c>
      <c r="C58" s="291">
        <v>4</v>
      </c>
      <c r="D58" s="291">
        <v>0</v>
      </c>
      <c r="E58" s="314" t="s">
        <v>567</v>
      </c>
      <c r="F58" s="301" t="s">
        <v>262</v>
      </c>
      <c r="G58" s="280">
        <f t="shared" si="0"/>
        <v>0</v>
      </c>
      <c r="H58" s="313"/>
      <c r="I58" s="313"/>
    </row>
    <row r="59" spans="1:9" ht="15">
      <c r="A59" s="296"/>
      <c r="B59" s="290"/>
      <c r="C59" s="291"/>
      <c r="D59" s="291"/>
      <c r="E59" s="297" t="s">
        <v>27</v>
      </c>
      <c r="F59" s="301"/>
      <c r="G59" s="280">
        <f t="shared" si="0"/>
        <v>0</v>
      </c>
      <c r="H59" s="303"/>
      <c r="I59" s="303"/>
    </row>
    <row r="60" spans="1:9" ht="12.75" customHeight="1">
      <c r="A60" s="296">
        <v>2141</v>
      </c>
      <c r="B60" s="304" t="s">
        <v>144</v>
      </c>
      <c r="C60" s="305">
        <v>4</v>
      </c>
      <c r="D60" s="305">
        <v>1</v>
      </c>
      <c r="E60" s="297" t="s">
        <v>568</v>
      </c>
      <c r="F60" s="322" t="s">
        <v>263</v>
      </c>
      <c r="G60" s="280">
        <f t="shared" si="0"/>
        <v>0</v>
      </c>
      <c r="H60" s="313"/>
      <c r="I60" s="313"/>
    </row>
    <row r="61" spans="1:9" ht="36">
      <c r="A61" s="296"/>
      <c r="B61" s="304"/>
      <c r="C61" s="305"/>
      <c r="D61" s="305"/>
      <c r="E61" s="297" t="s">
        <v>230</v>
      </c>
      <c r="F61" s="312"/>
      <c r="G61" s="280">
        <f t="shared" si="0"/>
        <v>0</v>
      </c>
      <c r="H61" s="313"/>
      <c r="I61" s="313"/>
    </row>
    <row r="62" spans="1:9" ht="12.75" customHeight="1">
      <c r="A62" s="296">
        <v>2150</v>
      </c>
      <c r="B62" s="290" t="s">
        <v>144</v>
      </c>
      <c r="C62" s="291">
        <v>5</v>
      </c>
      <c r="D62" s="291">
        <v>0</v>
      </c>
      <c r="E62" s="314" t="s">
        <v>569</v>
      </c>
      <c r="F62" s="301" t="s">
        <v>264</v>
      </c>
      <c r="G62" s="280">
        <f t="shared" si="0"/>
        <v>0</v>
      </c>
      <c r="H62" s="313"/>
      <c r="I62" s="313">
        <f>I66</f>
        <v>0</v>
      </c>
    </row>
    <row r="63" spans="1:46" s="89" customFormat="1" ht="10.5" customHeight="1">
      <c r="A63" s="296">
        <v>2151</v>
      </c>
      <c r="B63" s="290"/>
      <c r="C63" s="291"/>
      <c r="D63" s="291"/>
      <c r="E63" s="297" t="s">
        <v>27</v>
      </c>
      <c r="F63" s="301"/>
      <c r="G63" s="280"/>
      <c r="H63" s="303"/>
      <c r="I63" s="303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</row>
    <row r="64" spans="1:9" ht="28.5" customHeight="1">
      <c r="A64" s="296"/>
      <c r="B64" s="304" t="s">
        <v>144</v>
      </c>
      <c r="C64" s="305">
        <v>5</v>
      </c>
      <c r="D64" s="305">
        <v>1</v>
      </c>
      <c r="E64" s="297" t="s">
        <v>570</v>
      </c>
      <c r="F64" s="322" t="s">
        <v>265</v>
      </c>
      <c r="G64" s="280">
        <f t="shared" si="0"/>
        <v>0</v>
      </c>
      <c r="H64" s="313"/>
      <c r="I64" s="313"/>
    </row>
    <row r="65" spans="2:9" ht="23.25" customHeight="1">
      <c r="B65" s="304"/>
      <c r="C65" s="305"/>
      <c r="D65" s="305"/>
      <c r="E65" s="297" t="s">
        <v>230</v>
      </c>
      <c r="F65" s="312"/>
      <c r="G65" s="280">
        <f t="shared" si="0"/>
        <v>0</v>
      </c>
      <c r="H65" s="313"/>
      <c r="I65" s="313"/>
    </row>
    <row r="66" spans="1:9" ht="15">
      <c r="A66" s="296"/>
      <c r="B66" s="304"/>
      <c r="C66" s="305"/>
      <c r="D66" s="305"/>
      <c r="E66" s="297" t="s">
        <v>397</v>
      </c>
      <c r="F66" s="312"/>
      <c r="G66" s="280">
        <f>I66</f>
        <v>0</v>
      </c>
      <c r="H66" s="313"/>
      <c r="I66" s="313">
        <v>0</v>
      </c>
    </row>
    <row r="67" spans="1:46" s="89" customFormat="1" ht="10.5" customHeight="1">
      <c r="A67" s="296">
        <v>2160</v>
      </c>
      <c r="B67" s="290" t="s">
        <v>144</v>
      </c>
      <c r="C67" s="291">
        <v>6</v>
      </c>
      <c r="D67" s="291">
        <v>0</v>
      </c>
      <c r="E67" s="314" t="s">
        <v>571</v>
      </c>
      <c r="F67" s="301" t="s">
        <v>266</v>
      </c>
      <c r="G67" s="287">
        <f t="shared" si="0"/>
        <v>200</v>
      </c>
      <c r="H67" s="288">
        <f>H70</f>
        <v>200</v>
      </c>
      <c r="I67" s="313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</row>
    <row r="68" spans="1:9" ht="15">
      <c r="A68" s="296"/>
      <c r="B68" s="290"/>
      <c r="C68" s="291"/>
      <c r="D68" s="291"/>
      <c r="E68" s="297" t="s">
        <v>27</v>
      </c>
      <c r="F68" s="301"/>
      <c r="G68" s="320"/>
      <c r="H68" s="302"/>
      <c r="I68" s="303"/>
    </row>
    <row r="69" spans="1:9" ht="22.5" customHeight="1">
      <c r="A69" s="296">
        <v>2161</v>
      </c>
      <c r="B69" s="304" t="s">
        <v>144</v>
      </c>
      <c r="C69" s="305">
        <v>6</v>
      </c>
      <c r="D69" s="305">
        <v>1</v>
      </c>
      <c r="E69" s="297" t="s">
        <v>572</v>
      </c>
      <c r="F69" s="312" t="s">
        <v>267</v>
      </c>
      <c r="G69" s="320">
        <f t="shared" si="0"/>
        <v>0</v>
      </c>
      <c r="H69" s="318"/>
      <c r="I69" s="313"/>
    </row>
    <row r="70" spans="1:9" ht="36">
      <c r="A70" s="296"/>
      <c r="B70" s="304"/>
      <c r="C70" s="305"/>
      <c r="D70" s="305"/>
      <c r="E70" s="297" t="s">
        <v>230</v>
      </c>
      <c r="F70" s="312"/>
      <c r="G70" s="320">
        <f>H70+I70</f>
        <v>200</v>
      </c>
      <c r="H70" s="321">
        <f>H71+H72+H73+H74+H75</f>
        <v>200</v>
      </c>
      <c r="I70" s="313"/>
    </row>
    <row r="71" spans="1:46" s="89" customFormat="1" ht="10.5" customHeight="1">
      <c r="A71" s="296"/>
      <c r="B71" s="304"/>
      <c r="C71" s="305"/>
      <c r="D71" s="305"/>
      <c r="E71" s="426" t="s">
        <v>459</v>
      </c>
      <c r="F71" s="312"/>
      <c r="G71" s="320">
        <f>H71</f>
        <v>0</v>
      </c>
      <c r="H71" s="318"/>
      <c r="I71" s="313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</row>
    <row r="72" spans="1:9" ht="15">
      <c r="A72" s="296"/>
      <c r="B72" s="304"/>
      <c r="C72" s="305"/>
      <c r="D72" s="305"/>
      <c r="E72" s="425" t="s">
        <v>458</v>
      </c>
      <c r="F72" s="312"/>
      <c r="G72" s="320">
        <f t="shared" si="0"/>
        <v>100</v>
      </c>
      <c r="H72" s="318">
        <v>100</v>
      </c>
      <c r="I72" s="313"/>
    </row>
    <row r="73" spans="1:9" ht="25.5" customHeight="1">
      <c r="A73" s="296"/>
      <c r="B73" s="304"/>
      <c r="C73" s="305"/>
      <c r="D73" s="305"/>
      <c r="E73" s="425" t="s">
        <v>457</v>
      </c>
      <c r="F73" s="312"/>
      <c r="G73" s="320">
        <f t="shared" si="0"/>
        <v>40</v>
      </c>
      <c r="H73" s="318">
        <v>40</v>
      </c>
      <c r="I73" s="313"/>
    </row>
    <row r="74" spans="1:9" ht="15">
      <c r="A74" s="296"/>
      <c r="B74" s="304"/>
      <c r="C74" s="305"/>
      <c r="D74" s="305"/>
      <c r="E74" s="90" t="s">
        <v>240</v>
      </c>
      <c r="F74" s="312"/>
      <c r="G74" s="320">
        <f t="shared" si="0"/>
        <v>0</v>
      </c>
      <c r="H74" s="318"/>
      <c r="I74" s="313"/>
    </row>
    <row r="75" spans="1:9" ht="15">
      <c r="A75" s="296"/>
      <c r="B75" s="304"/>
      <c r="C75" s="305"/>
      <c r="D75" s="305"/>
      <c r="E75" s="90" t="s">
        <v>268</v>
      </c>
      <c r="F75" s="312"/>
      <c r="G75" s="320">
        <f t="shared" si="0"/>
        <v>60</v>
      </c>
      <c r="H75" s="318">
        <v>60</v>
      </c>
      <c r="I75" s="313"/>
    </row>
    <row r="76" spans="1:9" ht="15">
      <c r="A76" s="296">
        <v>2170</v>
      </c>
      <c r="B76" s="290" t="s">
        <v>144</v>
      </c>
      <c r="C76" s="291">
        <v>7</v>
      </c>
      <c r="D76" s="291">
        <v>0</v>
      </c>
      <c r="E76" s="314" t="s">
        <v>191</v>
      </c>
      <c r="F76" s="312"/>
      <c r="G76" s="280">
        <f t="shared" si="0"/>
        <v>0</v>
      </c>
      <c r="H76" s="313"/>
      <c r="I76" s="313"/>
    </row>
    <row r="77" spans="1:9" ht="15">
      <c r="A77" s="296"/>
      <c r="B77" s="290"/>
      <c r="C77" s="291"/>
      <c r="D77" s="291"/>
      <c r="E77" s="297" t="s">
        <v>27</v>
      </c>
      <c r="F77" s="301"/>
      <c r="G77" s="280"/>
      <c r="H77" s="303"/>
      <c r="I77" s="303"/>
    </row>
    <row r="78" spans="1:9" ht="15">
      <c r="A78" s="296">
        <v>2171</v>
      </c>
      <c r="B78" s="304" t="s">
        <v>144</v>
      </c>
      <c r="C78" s="305">
        <v>7</v>
      </c>
      <c r="D78" s="305">
        <v>1</v>
      </c>
      <c r="E78" s="297" t="s">
        <v>191</v>
      </c>
      <c r="F78" s="312"/>
      <c r="G78" s="280">
        <f t="shared" si="0"/>
        <v>0</v>
      </c>
      <c r="H78" s="313"/>
      <c r="I78" s="313"/>
    </row>
    <row r="79" spans="1:9" ht="36">
      <c r="A79" s="296"/>
      <c r="B79" s="304"/>
      <c r="C79" s="305"/>
      <c r="D79" s="305"/>
      <c r="E79" s="297" t="s">
        <v>230</v>
      </c>
      <c r="F79" s="312"/>
      <c r="G79" s="280">
        <f t="shared" si="0"/>
        <v>0</v>
      </c>
      <c r="H79" s="313"/>
      <c r="I79" s="313"/>
    </row>
    <row r="80" spans="1:46" s="89" customFormat="1" ht="10.5" customHeight="1">
      <c r="A80" s="296">
        <v>2180</v>
      </c>
      <c r="B80" s="290" t="s">
        <v>144</v>
      </c>
      <c r="C80" s="291">
        <v>8</v>
      </c>
      <c r="D80" s="291">
        <v>0</v>
      </c>
      <c r="E80" s="314" t="s">
        <v>573</v>
      </c>
      <c r="F80" s="301" t="s">
        <v>269</v>
      </c>
      <c r="G80" s="280">
        <f t="shared" si="0"/>
        <v>0</v>
      </c>
      <c r="H80" s="313"/>
      <c r="I80" s="313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</row>
    <row r="81" spans="1:9" ht="15">
      <c r="A81" s="296"/>
      <c r="B81" s="290"/>
      <c r="C81" s="291"/>
      <c r="D81" s="291"/>
      <c r="E81" s="297" t="s">
        <v>27</v>
      </c>
      <c r="F81" s="301"/>
      <c r="G81" s="280"/>
      <c r="H81" s="303"/>
      <c r="I81" s="303"/>
    </row>
    <row r="82" spans="1:9" ht="24.75" customHeight="1">
      <c r="A82" s="296">
        <v>2181</v>
      </c>
      <c r="B82" s="304" t="s">
        <v>144</v>
      </c>
      <c r="C82" s="305">
        <v>8</v>
      </c>
      <c r="D82" s="305">
        <v>1</v>
      </c>
      <c r="E82" s="297" t="s">
        <v>573</v>
      </c>
      <c r="F82" s="322" t="s">
        <v>270</v>
      </c>
      <c r="G82" s="280">
        <f aca="true" t="shared" si="1" ref="G82:G124">H82+I82</f>
        <v>0</v>
      </c>
      <c r="H82" s="313"/>
      <c r="I82" s="313"/>
    </row>
    <row r="83" spans="1:9" ht="29.25" customHeight="1">
      <c r="A83" s="296"/>
      <c r="B83" s="304"/>
      <c r="C83" s="305"/>
      <c r="D83" s="305"/>
      <c r="E83" s="297" t="s">
        <v>27</v>
      </c>
      <c r="F83" s="322"/>
      <c r="G83" s="280"/>
      <c r="H83" s="313"/>
      <c r="I83" s="313"/>
    </row>
    <row r="84" spans="1:46" s="89" customFormat="1" ht="10.5" customHeight="1">
      <c r="A84" s="296">
        <v>2182</v>
      </c>
      <c r="B84" s="304" t="s">
        <v>144</v>
      </c>
      <c r="C84" s="305">
        <v>8</v>
      </c>
      <c r="D84" s="305">
        <v>1</v>
      </c>
      <c r="E84" s="297" t="s">
        <v>36</v>
      </c>
      <c r="F84" s="322"/>
      <c r="G84" s="280">
        <f t="shared" si="1"/>
        <v>0</v>
      </c>
      <c r="H84" s="313"/>
      <c r="I84" s="313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</row>
    <row r="85" spans="1:9" ht="15">
      <c r="A85" s="296">
        <v>2183</v>
      </c>
      <c r="B85" s="304" t="s">
        <v>144</v>
      </c>
      <c r="C85" s="305">
        <v>8</v>
      </c>
      <c r="D85" s="305">
        <v>1</v>
      </c>
      <c r="E85" s="297" t="s">
        <v>37</v>
      </c>
      <c r="F85" s="322"/>
      <c r="G85" s="280">
        <f t="shared" si="1"/>
        <v>0</v>
      </c>
      <c r="H85" s="313"/>
      <c r="I85" s="313"/>
    </row>
    <row r="86" spans="1:9" ht="24">
      <c r="A86" s="296">
        <v>2184</v>
      </c>
      <c r="B86" s="304" t="s">
        <v>144</v>
      </c>
      <c r="C86" s="305">
        <v>8</v>
      </c>
      <c r="D86" s="305">
        <v>1</v>
      </c>
      <c r="E86" s="297" t="s">
        <v>42</v>
      </c>
      <c r="F86" s="322"/>
      <c r="G86" s="280">
        <f t="shared" si="1"/>
        <v>0</v>
      </c>
      <c r="H86" s="313"/>
      <c r="I86" s="313"/>
    </row>
    <row r="87" spans="1:9" ht="36">
      <c r="A87" s="296"/>
      <c r="B87" s="304"/>
      <c r="C87" s="305"/>
      <c r="D87" s="305"/>
      <c r="E87" s="297" t="s">
        <v>230</v>
      </c>
      <c r="F87" s="312"/>
      <c r="G87" s="280">
        <f t="shared" si="1"/>
        <v>0</v>
      </c>
      <c r="H87" s="313"/>
      <c r="I87" s="313"/>
    </row>
    <row r="88" spans="1:9" ht="27.75" customHeight="1">
      <c r="A88" s="289">
        <v>2200</v>
      </c>
      <c r="B88" s="290" t="s">
        <v>145</v>
      </c>
      <c r="C88" s="291">
        <v>0</v>
      </c>
      <c r="D88" s="291">
        <v>0</v>
      </c>
      <c r="E88" s="292" t="s">
        <v>739</v>
      </c>
      <c r="F88" s="323" t="s">
        <v>271</v>
      </c>
      <c r="G88" s="280">
        <f t="shared" si="1"/>
        <v>0</v>
      </c>
      <c r="H88" s="313">
        <f>H90+H94+H98+H102+H106</f>
        <v>0</v>
      </c>
      <c r="I88" s="313">
        <f>I90+I94+I98+I102+I106</f>
        <v>0</v>
      </c>
    </row>
    <row r="89" spans="1:9" ht="15">
      <c r="A89" s="296"/>
      <c r="B89" s="290"/>
      <c r="C89" s="291"/>
      <c r="D89" s="291"/>
      <c r="E89" s="297" t="s">
        <v>26</v>
      </c>
      <c r="F89" s="298"/>
      <c r="G89" s="280"/>
      <c r="H89" s="313"/>
      <c r="I89" s="313"/>
    </row>
    <row r="90" spans="1:9" ht="27.75" customHeight="1">
      <c r="A90" s="296">
        <v>2210</v>
      </c>
      <c r="B90" s="290" t="s">
        <v>145</v>
      </c>
      <c r="C90" s="305">
        <v>1</v>
      </c>
      <c r="D90" s="305">
        <v>0</v>
      </c>
      <c r="E90" s="314" t="s">
        <v>574</v>
      </c>
      <c r="F90" s="324" t="s">
        <v>272</v>
      </c>
      <c r="G90" s="280">
        <f t="shared" si="1"/>
        <v>0</v>
      </c>
      <c r="H90" s="313"/>
      <c r="I90" s="313"/>
    </row>
    <row r="91" spans="1:46" s="86" customFormat="1" ht="28.5" customHeight="1">
      <c r="A91" s="296"/>
      <c r="B91" s="290"/>
      <c r="C91" s="291"/>
      <c r="D91" s="291"/>
      <c r="E91" s="297" t="s">
        <v>27</v>
      </c>
      <c r="F91" s="301"/>
      <c r="G91" s="280"/>
      <c r="H91" s="303"/>
      <c r="I91" s="303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</row>
    <row r="92" spans="1:9" ht="11.25" customHeight="1">
      <c r="A92" s="296">
        <v>2211</v>
      </c>
      <c r="B92" s="304" t="s">
        <v>145</v>
      </c>
      <c r="C92" s="305">
        <v>1</v>
      </c>
      <c r="D92" s="305">
        <v>1</v>
      </c>
      <c r="E92" s="297" t="s">
        <v>575</v>
      </c>
      <c r="F92" s="322" t="s">
        <v>273</v>
      </c>
      <c r="G92" s="280">
        <f t="shared" si="1"/>
        <v>0</v>
      </c>
      <c r="H92" s="313"/>
      <c r="I92" s="313"/>
    </row>
    <row r="93" spans="1:9" ht="36">
      <c r="A93" s="296"/>
      <c r="B93" s="304"/>
      <c r="C93" s="305"/>
      <c r="D93" s="305"/>
      <c r="E93" s="297" t="s">
        <v>230</v>
      </c>
      <c r="F93" s="312"/>
      <c r="G93" s="280">
        <f t="shared" si="1"/>
        <v>0</v>
      </c>
      <c r="H93" s="313"/>
      <c r="I93" s="313"/>
    </row>
    <row r="94" spans="1:46" s="89" customFormat="1" ht="10.5" customHeight="1">
      <c r="A94" s="296">
        <v>2220</v>
      </c>
      <c r="B94" s="290" t="s">
        <v>145</v>
      </c>
      <c r="C94" s="291">
        <v>2</v>
      </c>
      <c r="D94" s="291">
        <v>0</v>
      </c>
      <c r="E94" s="314" t="s">
        <v>576</v>
      </c>
      <c r="F94" s="324" t="s">
        <v>274</v>
      </c>
      <c r="G94" s="280">
        <f t="shared" si="1"/>
        <v>0</v>
      </c>
      <c r="H94" s="313"/>
      <c r="I94" s="313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</row>
    <row r="95" spans="1:9" ht="15">
      <c r="A95" s="296"/>
      <c r="B95" s="290"/>
      <c r="C95" s="291"/>
      <c r="D95" s="291"/>
      <c r="E95" s="297" t="s">
        <v>27</v>
      </c>
      <c r="F95" s="301"/>
      <c r="G95" s="280"/>
      <c r="H95" s="303"/>
      <c r="I95" s="303"/>
    </row>
    <row r="96" spans="1:9" ht="24.75" customHeight="1">
      <c r="A96" s="296">
        <v>2221</v>
      </c>
      <c r="B96" s="304" t="s">
        <v>145</v>
      </c>
      <c r="C96" s="305">
        <v>2</v>
      </c>
      <c r="D96" s="305">
        <v>1</v>
      </c>
      <c r="E96" s="297" t="s">
        <v>577</v>
      </c>
      <c r="F96" s="322" t="s">
        <v>275</v>
      </c>
      <c r="G96" s="280">
        <f t="shared" si="1"/>
        <v>0</v>
      </c>
      <c r="H96" s="313"/>
      <c r="I96" s="313"/>
    </row>
    <row r="97" spans="1:9" ht="36">
      <c r="A97" s="296"/>
      <c r="B97" s="304"/>
      <c r="C97" s="305"/>
      <c r="D97" s="305"/>
      <c r="E97" s="297" t="s">
        <v>230</v>
      </c>
      <c r="F97" s="312"/>
      <c r="G97" s="280">
        <f t="shared" si="1"/>
        <v>0</v>
      </c>
      <c r="H97" s="313"/>
      <c r="I97" s="313"/>
    </row>
    <row r="98" spans="1:46" s="89" customFormat="1" ht="10.5" customHeight="1">
      <c r="A98" s="296">
        <v>2230</v>
      </c>
      <c r="B98" s="290" t="s">
        <v>145</v>
      </c>
      <c r="C98" s="305">
        <v>3</v>
      </c>
      <c r="D98" s="305">
        <v>0</v>
      </c>
      <c r="E98" s="314" t="s">
        <v>578</v>
      </c>
      <c r="F98" s="324" t="s">
        <v>276</v>
      </c>
      <c r="G98" s="280">
        <f t="shared" si="1"/>
        <v>0</v>
      </c>
      <c r="H98" s="313"/>
      <c r="I98" s="313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</row>
    <row r="99" spans="1:9" ht="15">
      <c r="A99" s="296"/>
      <c r="B99" s="290"/>
      <c r="C99" s="291"/>
      <c r="D99" s="291"/>
      <c r="E99" s="297" t="s">
        <v>27</v>
      </c>
      <c r="F99" s="301"/>
      <c r="G99" s="280"/>
      <c r="H99" s="303"/>
      <c r="I99" s="303"/>
    </row>
    <row r="100" spans="1:9" ht="25.5" customHeight="1">
      <c r="A100" s="296">
        <v>2231</v>
      </c>
      <c r="B100" s="304" t="s">
        <v>145</v>
      </c>
      <c r="C100" s="305">
        <v>3</v>
      </c>
      <c r="D100" s="305">
        <v>1</v>
      </c>
      <c r="E100" s="297" t="s">
        <v>579</v>
      </c>
      <c r="F100" s="322" t="s">
        <v>277</v>
      </c>
      <c r="G100" s="280">
        <f t="shared" si="1"/>
        <v>0</v>
      </c>
      <c r="H100" s="313"/>
      <c r="I100" s="313"/>
    </row>
    <row r="101" spans="1:9" ht="36">
      <c r="A101" s="296"/>
      <c r="B101" s="304"/>
      <c r="C101" s="305"/>
      <c r="D101" s="305"/>
      <c r="E101" s="297" t="s">
        <v>230</v>
      </c>
      <c r="F101" s="312"/>
      <c r="G101" s="280">
        <f t="shared" si="1"/>
        <v>0</v>
      </c>
      <c r="H101" s="313"/>
      <c r="I101" s="313"/>
    </row>
    <row r="102" spans="1:46" s="89" customFormat="1" ht="10.5" customHeight="1">
      <c r="A102" s="296">
        <v>2240</v>
      </c>
      <c r="B102" s="290" t="s">
        <v>145</v>
      </c>
      <c r="C102" s="291">
        <v>4</v>
      </c>
      <c r="D102" s="291">
        <v>0</v>
      </c>
      <c r="E102" s="314" t="s">
        <v>580</v>
      </c>
      <c r="F102" s="301" t="s">
        <v>278</v>
      </c>
      <c r="G102" s="280">
        <f t="shared" si="1"/>
        <v>0</v>
      </c>
      <c r="H102" s="313"/>
      <c r="I102" s="313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</row>
    <row r="103" spans="1:9" ht="15">
      <c r="A103" s="296"/>
      <c r="B103" s="290"/>
      <c r="C103" s="291"/>
      <c r="D103" s="291"/>
      <c r="E103" s="297" t="s">
        <v>27</v>
      </c>
      <c r="F103" s="301"/>
      <c r="G103" s="280"/>
      <c r="H103" s="303"/>
      <c r="I103" s="303"/>
    </row>
    <row r="104" spans="1:9" ht="24" customHeight="1">
      <c r="A104" s="296">
        <v>2241</v>
      </c>
      <c r="B104" s="304" t="s">
        <v>145</v>
      </c>
      <c r="C104" s="305">
        <v>4</v>
      </c>
      <c r="D104" s="305">
        <v>1</v>
      </c>
      <c r="E104" s="297" t="s">
        <v>580</v>
      </c>
      <c r="F104" s="322" t="s">
        <v>278</v>
      </c>
      <c r="G104" s="280">
        <f t="shared" si="1"/>
        <v>0</v>
      </c>
      <c r="H104" s="313"/>
      <c r="I104" s="313"/>
    </row>
    <row r="105" spans="1:9" ht="15">
      <c r="A105" s="296"/>
      <c r="B105" s="290"/>
      <c r="C105" s="291"/>
      <c r="D105" s="291"/>
      <c r="E105" s="297" t="s">
        <v>27</v>
      </c>
      <c r="F105" s="301"/>
      <c r="G105" s="280"/>
      <c r="H105" s="303"/>
      <c r="I105" s="303"/>
    </row>
    <row r="106" spans="1:46" s="89" customFormat="1" ht="10.5" customHeight="1">
      <c r="A106" s="296">
        <v>2250</v>
      </c>
      <c r="B106" s="290" t="s">
        <v>145</v>
      </c>
      <c r="C106" s="291">
        <v>5</v>
      </c>
      <c r="D106" s="291">
        <v>0</v>
      </c>
      <c r="E106" s="314" t="s">
        <v>581</v>
      </c>
      <c r="F106" s="301" t="s">
        <v>279</v>
      </c>
      <c r="G106" s="280">
        <f t="shared" si="1"/>
        <v>0</v>
      </c>
      <c r="H106" s="313"/>
      <c r="I106" s="313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</row>
    <row r="107" spans="1:9" ht="15">
      <c r="A107" s="296"/>
      <c r="B107" s="290"/>
      <c r="C107" s="291"/>
      <c r="D107" s="291"/>
      <c r="E107" s="297" t="s">
        <v>27</v>
      </c>
      <c r="F107" s="301"/>
      <c r="G107" s="280"/>
      <c r="H107" s="303"/>
      <c r="I107" s="303"/>
    </row>
    <row r="108" spans="1:46" s="89" customFormat="1" ht="10.5" customHeight="1">
      <c r="A108" s="296">
        <v>2251</v>
      </c>
      <c r="B108" s="304" t="s">
        <v>145</v>
      </c>
      <c r="C108" s="305">
        <v>5</v>
      </c>
      <c r="D108" s="305">
        <v>1</v>
      </c>
      <c r="E108" s="297" t="s">
        <v>581</v>
      </c>
      <c r="F108" s="322" t="s">
        <v>280</v>
      </c>
      <c r="G108" s="280">
        <f t="shared" si="1"/>
        <v>0</v>
      </c>
      <c r="H108" s="313"/>
      <c r="I108" s="313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</row>
    <row r="109" spans="1:9" ht="36">
      <c r="A109" s="296"/>
      <c r="B109" s="304"/>
      <c r="C109" s="305"/>
      <c r="D109" s="305"/>
      <c r="E109" s="297" t="s">
        <v>230</v>
      </c>
      <c r="F109" s="312"/>
      <c r="G109" s="280">
        <f t="shared" si="1"/>
        <v>0</v>
      </c>
      <c r="H109" s="313"/>
      <c r="I109" s="313"/>
    </row>
    <row r="110" spans="1:46" s="89" customFormat="1" ht="10.5" customHeight="1">
      <c r="A110" s="289">
        <v>2300</v>
      </c>
      <c r="B110" s="290" t="s">
        <v>146</v>
      </c>
      <c r="C110" s="291">
        <v>0</v>
      </c>
      <c r="D110" s="291">
        <v>0</v>
      </c>
      <c r="E110" s="325" t="s">
        <v>740</v>
      </c>
      <c r="F110" s="323" t="s">
        <v>281</v>
      </c>
      <c r="G110" s="280">
        <f t="shared" si="1"/>
        <v>0</v>
      </c>
      <c r="H110" s="313">
        <f>H112+H120+H124+H130+H134+H138+H142</f>
        <v>0</v>
      </c>
      <c r="I110" s="313">
        <f>I112+I120+I124+I130+I134+I138+I142</f>
        <v>0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</row>
    <row r="111" spans="1:9" ht="15">
      <c r="A111" s="296"/>
      <c r="B111" s="290"/>
      <c r="C111" s="291"/>
      <c r="D111" s="291"/>
      <c r="E111" s="297" t="s">
        <v>26</v>
      </c>
      <c r="F111" s="298"/>
      <c r="G111" s="280"/>
      <c r="H111" s="313"/>
      <c r="I111" s="313"/>
    </row>
    <row r="112" spans="1:9" ht="27" customHeight="1">
      <c r="A112" s="296">
        <v>2310</v>
      </c>
      <c r="B112" s="290" t="s">
        <v>146</v>
      </c>
      <c r="C112" s="291">
        <v>1</v>
      </c>
      <c r="D112" s="291">
        <v>0</v>
      </c>
      <c r="E112" s="314" t="s">
        <v>906</v>
      </c>
      <c r="F112" s="301" t="s">
        <v>282</v>
      </c>
      <c r="G112" s="280">
        <f t="shared" si="1"/>
        <v>0</v>
      </c>
      <c r="H112" s="313"/>
      <c r="I112" s="313"/>
    </row>
    <row r="113" spans="1:46" s="86" customFormat="1" ht="18.75" customHeight="1">
      <c r="A113" s="296">
        <v>2311</v>
      </c>
      <c r="B113" s="290"/>
      <c r="C113" s="291"/>
      <c r="D113" s="291"/>
      <c r="E113" s="297" t="s">
        <v>27</v>
      </c>
      <c r="F113" s="301"/>
      <c r="G113" s="280"/>
      <c r="H113" s="303"/>
      <c r="I113" s="303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</row>
    <row r="114" spans="2:9" ht="11.25" customHeight="1">
      <c r="B114" s="304" t="s">
        <v>146</v>
      </c>
      <c r="C114" s="305">
        <v>1</v>
      </c>
      <c r="D114" s="305">
        <v>1</v>
      </c>
      <c r="E114" s="297" t="s">
        <v>582</v>
      </c>
      <c r="F114" s="322" t="s">
        <v>283</v>
      </c>
      <c r="G114" s="280">
        <f t="shared" si="1"/>
        <v>0</v>
      </c>
      <c r="H114" s="313"/>
      <c r="I114" s="313"/>
    </row>
    <row r="115" spans="1:9" ht="36">
      <c r="A115" s="296"/>
      <c r="B115" s="304"/>
      <c r="C115" s="305"/>
      <c r="D115" s="305"/>
      <c r="E115" s="297" t="s">
        <v>230</v>
      </c>
      <c r="F115" s="312"/>
      <c r="G115" s="280">
        <f t="shared" si="1"/>
        <v>0</v>
      </c>
      <c r="H115" s="313"/>
      <c r="I115" s="313"/>
    </row>
    <row r="116" spans="1:46" s="89" customFormat="1" ht="10.5" customHeight="1">
      <c r="A116" s="296">
        <v>2312</v>
      </c>
      <c r="B116" s="304" t="s">
        <v>146</v>
      </c>
      <c r="C116" s="305">
        <v>1</v>
      </c>
      <c r="D116" s="305">
        <v>2</v>
      </c>
      <c r="E116" s="297" t="s">
        <v>907</v>
      </c>
      <c r="F116" s="322"/>
      <c r="G116" s="280">
        <f t="shared" si="1"/>
        <v>0</v>
      </c>
      <c r="H116" s="313"/>
      <c r="I116" s="313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</row>
    <row r="117" spans="1:9" ht="36">
      <c r="A117" s="296"/>
      <c r="B117" s="304"/>
      <c r="C117" s="305"/>
      <c r="D117" s="305"/>
      <c r="E117" s="297" t="s">
        <v>230</v>
      </c>
      <c r="F117" s="312"/>
      <c r="G117" s="280">
        <f t="shared" si="1"/>
        <v>0</v>
      </c>
      <c r="H117" s="313"/>
      <c r="I117" s="313"/>
    </row>
    <row r="118" spans="1:9" ht="23.25" customHeight="1">
      <c r="A118" s="296">
        <v>2313</v>
      </c>
      <c r="B118" s="304" t="s">
        <v>146</v>
      </c>
      <c r="C118" s="305">
        <v>1</v>
      </c>
      <c r="D118" s="305">
        <v>3</v>
      </c>
      <c r="E118" s="297" t="s">
        <v>908</v>
      </c>
      <c r="F118" s="322"/>
      <c r="G118" s="280">
        <f t="shared" si="1"/>
        <v>0</v>
      </c>
      <c r="H118" s="313"/>
      <c r="I118" s="313"/>
    </row>
    <row r="119" spans="1:9" ht="36">
      <c r="A119" s="296"/>
      <c r="B119" s="304"/>
      <c r="C119" s="305"/>
      <c r="D119" s="305"/>
      <c r="E119" s="297" t="s">
        <v>230</v>
      </c>
      <c r="F119" s="312"/>
      <c r="G119" s="280">
        <f t="shared" si="1"/>
        <v>0</v>
      </c>
      <c r="H119" s="313"/>
      <c r="I119" s="313"/>
    </row>
    <row r="120" spans="1:9" ht="24.75" customHeight="1">
      <c r="A120" s="296">
        <v>2320</v>
      </c>
      <c r="B120" s="290" t="s">
        <v>146</v>
      </c>
      <c r="C120" s="291">
        <v>2</v>
      </c>
      <c r="D120" s="291">
        <v>0</v>
      </c>
      <c r="E120" s="314" t="s">
        <v>909</v>
      </c>
      <c r="F120" s="301" t="s">
        <v>284</v>
      </c>
      <c r="G120" s="280">
        <f t="shared" si="1"/>
        <v>0</v>
      </c>
      <c r="H120" s="313"/>
      <c r="I120" s="313"/>
    </row>
    <row r="121" spans="1:9" ht="15">
      <c r="A121" s="296"/>
      <c r="B121" s="290"/>
      <c r="C121" s="291"/>
      <c r="D121" s="291"/>
      <c r="E121" s="297" t="s">
        <v>27</v>
      </c>
      <c r="F121" s="301"/>
      <c r="G121" s="280"/>
      <c r="H121" s="303"/>
      <c r="I121" s="303"/>
    </row>
    <row r="122" spans="1:9" ht="24" customHeight="1">
      <c r="A122" s="296">
        <v>2321</v>
      </c>
      <c r="B122" s="304" t="s">
        <v>146</v>
      </c>
      <c r="C122" s="305">
        <v>2</v>
      </c>
      <c r="D122" s="305">
        <v>1</v>
      </c>
      <c r="E122" s="297" t="s">
        <v>910</v>
      </c>
      <c r="F122" s="322" t="s">
        <v>285</v>
      </c>
      <c r="G122" s="280">
        <f t="shared" si="1"/>
        <v>0</v>
      </c>
      <c r="H122" s="313"/>
      <c r="I122" s="313"/>
    </row>
    <row r="123" spans="1:9" ht="36">
      <c r="A123" s="296"/>
      <c r="B123" s="304"/>
      <c r="C123" s="305"/>
      <c r="D123" s="305"/>
      <c r="E123" s="297" t="s">
        <v>230</v>
      </c>
      <c r="F123" s="312"/>
      <c r="G123" s="280">
        <f t="shared" si="1"/>
        <v>0</v>
      </c>
      <c r="H123" s="313"/>
      <c r="I123" s="313"/>
    </row>
    <row r="124" spans="1:46" s="89" customFormat="1" ht="10.5" customHeight="1">
      <c r="A124" s="296">
        <v>2330</v>
      </c>
      <c r="B124" s="290" t="s">
        <v>146</v>
      </c>
      <c r="C124" s="291">
        <v>3</v>
      </c>
      <c r="D124" s="291">
        <v>0</v>
      </c>
      <c r="E124" s="314" t="s">
        <v>911</v>
      </c>
      <c r="F124" s="301" t="s">
        <v>286</v>
      </c>
      <c r="G124" s="280">
        <f t="shared" si="1"/>
        <v>0</v>
      </c>
      <c r="H124" s="313"/>
      <c r="I124" s="313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</row>
    <row r="125" spans="1:9" ht="15">
      <c r="A125" s="296"/>
      <c r="B125" s="290"/>
      <c r="C125" s="291"/>
      <c r="D125" s="291"/>
      <c r="E125" s="297" t="s">
        <v>27</v>
      </c>
      <c r="F125" s="301"/>
      <c r="G125" s="280"/>
      <c r="H125" s="303"/>
      <c r="I125" s="303"/>
    </row>
    <row r="126" spans="1:9" ht="25.5" customHeight="1">
      <c r="A126" s="296">
        <v>2331</v>
      </c>
      <c r="B126" s="304" t="s">
        <v>146</v>
      </c>
      <c r="C126" s="305">
        <v>3</v>
      </c>
      <c r="D126" s="305">
        <v>1</v>
      </c>
      <c r="E126" s="297" t="s">
        <v>583</v>
      </c>
      <c r="F126" s="322" t="s">
        <v>287</v>
      </c>
      <c r="G126" s="280">
        <f aca="true" t="shared" si="2" ref="G126:G189">H126+I126</f>
        <v>0</v>
      </c>
      <c r="H126" s="313"/>
      <c r="I126" s="313"/>
    </row>
    <row r="127" spans="1:9" ht="36">
      <c r="A127" s="296"/>
      <c r="B127" s="304"/>
      <c r="C127" s="305"/>
      <c r="D127" s="305"/>
      <c r="E127" s="297" t="s">
        <v>230</v>
      </c>
      <c r="F127" s="312"/>
      <c r="G127" s="280">
        <f t="shared" si="2"/>
        <v>0</v>
      </c>
      <c r="H127" s="313"/>
      <c r="I127" s="313"/>
    </row>
    <row r="128" spans="1:46" s="89" customFormat="1" ht="10.5" customHeight="1">
      <c r="A128" s="296">
        <v>2332</v>
      </c>
      <c r="B128" s="304" t="s">
        <v>146</v>
      </c>
      <c r="C128" s="305">
        <v>3</v>
      </c>
      <c r="D128" s="305">
        <v>2</v>
      </c>
      <c r="E128" s="297" t="s">
        <v>912</v>
      </c>
      <c r="F128" s="322"/>
      <c r="G128" s="280">
        <f t="shared" si="2"/>
        <v>0</v>
      </c>
      <c r="H128" s="313"/>
      <c r="I128" s="313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</row>
    <row r="129" spans="1:9" ht="36">
      <c r="A129" s="296"/>
      <c r="B129" s="304"/>
      <c r="C129" s="305"/>
      <c r="D129" s="305"/>
      <c r="E129" s="297" t="s">
        <v>230</v>
      </c>
      <c r="F129" s="312"/>
      <c r="G129" s="280">
        <f t="shared" si="2"/>
        <v>0</v>
      </c>
      <c r="H129" s="313"/>
      <c r="I129" s="313"/>
    </row>
    <row r="130" spans="1:9" ht="24.75" customHeight="1">
      <c r="A130" s="296">
        <v>2340</v>
      </c>
      <c r="B130" s="290" t="s">
        <v>146</v>
      </c>
      <c r="C130" s="291">
        <v>4</v>
      </c>
      <c r="D130" s="291">
        <v>0</v>
      </c>
      <c r="E130" s="314" t="s">
        <v>913</v>
      </c>
      <c r="F130" s="322"/>
      <c r="G130" s="280">
        <f t="shared" si="2"/>
        <v>0</v>
      </c>
      <c r="H130" s="313"/>
      <c r="I130" s="313"/>
    </row>
    <row r="131" spans="1:9" ht="15">
      <c r="A131" s="296"/>
      <c r="B131" s="290"/>
      <c r="C131" s="291"/>
      <c r="D131" s="291"/>
      <c r="E131" s="297" t="s">
        <v>27</v>
      </c>
      <c r="F131" s="301"/>
      <c r="G131" s="280"/>
      <c r="H131" s="303"/>
      <c r="I131" s="303"/>
    </row>
    <row r="132" spans="1:9" ht="24.75" customHeight="1">
      <c r="A132" s="296">
        <v>2341</v>
      </c>
      <c r="B132" s="304" t="s">
        <v>146</v>
      </c>
      <c r="C132" s="305">
        <v>4</v>
      </c>
      <c r="D132" s="305">
        <v>1</v>
      </c>
      <c r="E132" s="297" t="s">
        <v>913</v>
      </c>
      <c r="F132" s="322"/>
      <c r="G132" s="280">
        <f t="shared" si="2"/>
        <v>0</v>
      </c>
      <c r="H132" s="313"/>
      <c r="I132" s="313"/>
    </row>
    <row r="133" spans="1:9" ht="36">
      <c r="A133" s="296"/>
      <c r="B133" s="304"/>
      <c r="C133" s="305"/>
      <c r="D133" s="305"/>
      <c r="E133" s="297" t="s">
        <v>230</v>
      </c>
      <c r="F133" s="312"/>
      <c r="G133" s="280">
        <f t="shared" si="2"/>
        <v>0</v>
      </c>
      <c r="H133" s="313"/>
      <c r="I133" s="313"/>
    </row>
    <row r="134" spans="1:46" s="89" customFormat="1" ht="10.5" customHeight="1">
      <c r="A134" s="296">
        <v>2350</v>
      </c>
      <c r="B134" s="290" t="s">
        <v>146</v>
      </c>
      <c r="C134" s="291">
        <v>5</v>
      </c>
      <c r="D134" s="291">
        <v>0</v>
      </c>
      <c r="E134" s="314" t="s">
        <v>584</v>
      </c>
      <c r="F134" s="301" t="s">
        <v>288</v>
      </c>
      <c r="G134" s="280">
        <f t="shared" si="2"/>
        <v>0</v>
      </c>
      <c r="H134" s="313"/>
      <c r="I134" s="313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</row>
    <row r="135" spans="1:9" ht="15">
      <c r="A135" s="296"/>
      <c r="B135" s="290"/>
      <c r="C135" s="291"/>
      <c r="D135" s="291"/>
      <c r="E135" s="297" t="s">
        <v>27</v>
      </c>
      <c r="F135" s="301"/>
      <c r="G135" s="280"/>
      <c r="H135" s="303"/>
      <c r="I135" s="303"/>
    </row>
    <row r="136" spans="1:9" ht="25.5" customHeight="1">
      <c r="A136" s="296">
        <v>2351</v>
      </c>
      <c r="B136" s="304" t="s">
        <v>146</v>
      </c>
      <c r="C136" s="305">
        <v>5</v>
      </c>
      <c r="D136" s="305">
        <v>1</v>
      </c>
      <c r="E136" s="297" t="s">
        <v>585</v>
      </c>
      <c r="F136" s="322" t="s">
        <v>288</v>
      </c>
      <c r="G136" s="280">
        <f t="shared" si="2"/>
        <v>0</v>
      </c>
      <c r="H136" s="313"/>
      <c r="I136" s="313"/>
    </row>
    <row r="137" spans="1:9" ht="36">
      <c r="A137" s="296"/>
      <c r="B137" s="304"/>
      <c r="C137" s="305"/>
      <c r="D137" s="305"/>
      <c r="E137" s="297" t="s">
        <v>230</v>
      </c>
      <c r="F137" s="312"/>
      <c r="G137" s="280">
        <f t="shared" si="2"/>
        <v>0</v>
      </c>
      <c r="H137" s="313"/>
      <c r="I137" s="313"/>
    </row>
    <row r="138" spans="1:46" s="89" customFormat="1" ht="10.5" customHeight="1">
      <c r="A138" s="296">
        <v>2360</v>
      </c>
      <c r="B138" s="290" t="s">
        <v>146</v>
      </c>
      <c r="C138" s="291">
        <v>6</v>
      </c>
      <c r="D138" s="291">
        <v>0</v>
      </c>
      <c r="E138" s="314" t="s">
        <v>63</v>
      </c>
      <c r="F138" s="301" t="s">
        <v>289</v>
      </c>
      <c r="G138" s="280">
        <f t="shared" si="2"/>
        <v>0</v>
      </c>
      <c r="H138" s="313"/>
      <c r="I138" s="313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</row>
    <row r="139" spans="1:9" ht="15">
      <c r="A139" s="296"/>
      <c r="B139" s="290"/>
      <c r="C139" s="291"/>
      <c r="D139" s="291"/>
      <c r="E139" s="297" t="s">
        <v>27</v>
      </c>
      <c r="F139" s="301"/>
      <c r="G139" s="280"/>
      <c r="H139" s="303"/>
      <c r="I139" s="303"/>
    </row>
    <row r="140" spans="1:9" ht="24" customHeight="1">
      <c r="A140" s="296">
        <v>2361</v>
      </c>
      <c r="B140" s="304" t="s">
        <v>146</v>
      </c>
      <c r="C140" s="305">
        <v>6</v>
      </c>
      <c r="D140" s="305">
        <v>1</v>
      </c>
      <c r="E140" s="297" t="s">
        <v>63</v>
      </c>
      <c r="F140" s="322" t="s">
        <v>290</v>
      </c>
      <c r="G140" s="280">
        <f t="shared" si="2"/>
        <v>0</v>
      </c>
      <c r="H140" s="313"/>
      <c r="I140" s="313"/>
    </row>
    <row r="141" spans="1:9" ht="24.75" customHeight="1">
      <c r="A141" s="296"/>
      <c r="B141" s="304"/>
      <c r="C141" s="305"/>
      <c r="D141" s="305"/>
      <c r="E141" s="297" t="s">
        <v>230</v>
      </c>
      <c r="F141" s="312"/>
      <c r="G141" s="280">
        <f t="shared" si="2"/>
        <v>0</v>
      </c>
      <c r="H141" s="313"/>
      <c r="I141" s="313"/>
    </row>
    <row r="142" spans="1:46" s="89" customFormat="1" ht="10.5" customHeight="1">
      <c r="A142" s="296">
        <v>2370</v>
      </c>
      <c r="B142" s="290" t="s">
        <v>146</v>
      </c>
      <c r="C142" s="291">
        <v>7</v>
      </c>
      <c r="D142" s="291">
        <v>0</v>
      </c>
      <c r="E142" s="314" t="s">
        <v>65</v>
      </c>
      <c r="F142" s="301" t="s">
        <v>291</v>
      </c>
      <c r="G142" s="280">
        <f t="shared" si="2"/>
        <v>0</v>
      </c>
      <c r="H142" s="313"/>
      <c r="I142" s="313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</row>
    <row r="143" spans="1:9" ht="15">
      <c r="A143" s="296"/>
      <c r="B143" s="290"/>
      <c r="C143" s="291"/>
      <c r="D143" s="291"/>
      <c r="E143" s="297" t="s">
        <v>27</v>
      </c>
      <c r="F143" s="301"/>
      <c r="G143" s="280"/>
      <c r="H143" s="303"/>
      <c r="I143" s="303"/>
    </row>
    <row r="144" spans="1:9" ht="25.5" customHeight="1">
      <c r="A144" s="296">
        <v>2371</v>
      </c>
      <c r="B144" s="304" t="s">
        <v>146</v>
      </c>
      <c r="C144" s="305">
        <v>7</v>
      </c>
      <c r="D144" s="305">
        <v>1</v>
      </c>
      <c r="E144" s="297" t="s">
        <v>65</v>
      </c>
      <c r="F144" s="322" t="s">
        <v>292</v>
      </c>
      <c r="G144" s="280">
        <f t="shared" si="2"/>
        <v>0</v>
      </c>
      <c r="H144" s="313"/>
      <c r="I144" s="313"/>
    </row>
    <row r="145" spans="1:9" ht="24.75" customHeight="1">
      <c r="A145" s="296"/>
      <c r="B145" s="304"/>
      <c r="C145" s="305"/>
      <c r="D145" s="305"/>
      <c r="E145" s="297" t="s">
        <v>230</v>
      </c>
      <c r="F145" s="312"/>
      <c r="G145" s="280">
        <f t="shared" si="2"/>
        <v>0</v>
      </c>
      <c r="H145" s="313"/>
      <c r="I145" s="313"/>
    </row>
    <row r="146" spans="1:46" s="89" customFormat="1" ht="10.5" customHeight="1">
      <c r="A146" s="289">
        <v>2400</v>
      </c>
      <c r="B146" s="290" t="s">
        <v>148</v>
      </c>
      <c r="C146" s="291">
        <v>0</v>
      </c>
      <c r="D146" s="291">
        <v>0</v>
      </c>
      <c r="E146" s="325" t="s">
        <v>741</v>
      </c>
      <c r="F146" s="323" t="s">
        <v>296</v>
      </c>
      <c r="G146" s="320">
        <f>H146+I146</f>
        <v>110</v>
      </c>
      <c r="H146" s="318">
        <v>110</v>
      </c>
      <c r="I146" s="318">
        <f>I148+I154+I168+I176+I184+I199+I203+I213+I223</f>
        <v>0</v>
      </c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</row>
    <row r="147" spans="1:9" ht="15">
      <c r="A147" s="296"/>
      <c r="B147" s="290"/>
      <c r="C147" s="291"/>
      <c r="D147" s="291"/>
      <c r="E147" s="297" t="s">
        <v>26</v>
      </c>
      <c r="F147" s="298"/>
      <c r="G147" s="280"/>
      <c r="H147" s="313"/>
      <c r="I147" s="313"/>
    </row>
    <row r="148" spans="1:9" ht="23.25" customHeight="1">
      <c r="A148" s="296">
        <v>2410</v>
      </c>
      <c r="B148" s="290" t="s">
        <v>148</v>
      </c>
      <c r="C148" s="291">
        <v>1</v>
      </c>
      <c r="D148" s="291">
        <v>0</v>
      </c>
      <c r="E148" s="314" t="s">
        <v>586</v>
      </c>
      <c r="F148" s="301" t="s">
        <v>297</v>
      </c>
      <c r="G148" s="280">
        <f t="shared" si="2"/>
        <v>0</v>
      </c>
      <c r="H148" s="313"/>
      <c r="I148" s="313"/>
    </row>
    <row r="149" spans="1:46" s="86" customFormat="1" ht="15">
      <c r="A149" s="296"/>
      <c r="B149" s="290"/>
      <c r="C149" s="291"/>
      <c r="D149" s="291"/>
      <c r="E149" s="297" t="s">
        <v>27</v>
      </c>
      <c r="F149" s="301"/>
      <c r="G149" s="280"/>
      <c r="H149" s="303"/>
      <c r="I149" s="303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</row>
    <row r="150" spans="1:9" ht="11.25" customHeight="1">
      <c r="A150" s="296">
        <v>2411</v>
      </c>
      <c r="B150" s="304" t="s">
        <v>148</v>
      </c>
      <c r="C150" s="305">
        <v>1</v>
      </c>
      <c r="D150" s="305">
        <v>1</v>
      </c>
      <c r="E150" s="297" t="s">
        <v>587</v>
      </c>
      <c r="F150" s="312" t="s">
        <v>298</v>
      </c>
      <c r="G150" s="280">
        <f t="shared" si="2"/>
        <v>0</v>
      </c>
      <c r="H150" s="313"/>
      <c r="I150" s="313"/>
    </row>
    <row r="151" spans="1:9" ht="25.5" customHeight="1">
      <c r="A151" s="296"/>
      <c r="B151" s="304"/>
      <c r="C151" s="305"/>
      <c r="D151" s="305"/>
      <c r="E151" s="297" t="s">
        <v>230</v>
      </c>
      <c r="F151" s="312"/>
      <c r="G151" s="280">
        <f t="shared" si="2"/>
        <v>0</v>
      </c>
      <c r="H151" s="313"/>
      <c r="I151" s="313"/>
    </row>
    <row r="152" spans="1:46" s="89" customFormat="1" ht="10.5" customHeight="1">
      <c r="A152" s="296">
        <v>2412</v>
      </c>
      <c r="B152" s="304" t="s">
        <v>148</v>
      </c>
      <c r="C152" s="305">
        <v>1</v>
      </c>
      <c r="D152" s="305">
        <v>2</v>
      </c>
      <c r="E152" s="297" t="s">
        <v>588</v>
      </c>
      <c r="F152" s="322" t="s">
        <v>299</v>
      </c>
      <c r="G152" s="280">
        <f t="shared" si="2"/>
        <v>0</v>
      </c>
      <c r="H152" s="313"/>
      <c r="I152" s="313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</row>
    <row r="153" spans="1:9" ht="36">
      <c r="A153" s="296"/>
      <c r="B153" s="304"/>
      <c r="C153" s="305"/>
      <c r="D153" s="305"/>
      <c r="E153" s="297" t="s">
        <v>230</v>
      </c>
      <c r="F153" s="312"/>
      <c r="G153" s="280">
        <f t="shared" si="2"/>
        <v>0</v>
      </c>
      <c r="H153" s="313"/>
      <c r="I153" s="313"/>
    </row>
    <row r="154" spans="1:9" ht="24" customHeight="1">
      <c r="A154" s="296">
        <v>2420</v>
      </c>
      <c r="B154" s="290" t="s">
        <v>148</v>
      </c>
      <c r="C154" s="291">
        <v>2</v>
      </c>
      <c r="D154" s="291">
        <v>0</v>
      </c>
      <c r="E154" s="314" t="s">
        <v>589</v>
      </c>
      <c r="F154" s="301" t="s">
        <v>300</v>
      </c>
      <c r="G154" s="320">
        <f t="shared" si="2"/>
        <v>110</v>
      </c>
      <c r="H154" s="318">
        <f>H156</f>
        <v>110</v>
      </c>
      <c r="I154" s="313"/>
    </row>
    <row r="155" spans="1:9" ht="15">
      <c r="A155" s="296"/>
      <c r="B155" s="290"/>
      <c r="C155" s="291"/>
      <c r="D155" s="291"/>
      <c r="E155" s="297" t="s">
        <v>27</v>
      </c>
      <c r="F155" s="301"/>
      <c r="G155" s="320"/>
      <c r="H155" s="302"/>
      <c r="I155" s="303"/>
    </row>
    <row r="156" spans="1:9" ht="22.5" customHeight="1">
      <c r="A156" s="296">
        <v>2421</v>
      </c>
      <c r="B156" s="304" t="s">
        <v>148</v>
      </c>
      <c r="C156" s="305">
        <v>2</v>
      </c>
      <c r="D156" s="305">
        <v>1</v>
      </c>
      <c r="E156" s="297" t="s">
        <v>590</v>
      </c>
      <c r="F156" s="322" t="s">
        <v>301</v>
      </c>
      <c r="G156" s="320">
        <f t="shared" si="2"/>
        <v>110</v>
      </c>
      <c r="H156" s="318">
        <f>H157</f>
        <v>110</v>
      </c>
      <c r="I156" s="313"/>
    </row>
    <row r="157" spans="1:9" ht="36">
      <c r="A157" s="296"/>
      <c r="B157" s="304"/>
      <c r="C157" s="305"/>
      <c r="D157" s="305"/>
      <c r="E157" s="297" t="s">
        <v>230</v>
      </c>
      <c r="F157" s="312"/>
      <c r="G157" s="320">
        <f t="shared" si="2"/>
        <v>110</v>
      </c>
      <c r="H157" s="318">
        <f>H158+H161</f>
        <v>110</v>
      </c>
      <c r="I157" s="313"/>
    </row>
    <row r="158" spans="1:46" s="89" customFormat="1" ht="14.25" customHeight="1">
      <c r="A158" s="296"/>
      <c r="B158" s="304"/>
      <c r="C158" s="305"/>
      <c r="D158" s="305"/>
      <c r="E158" s="326" t="s">
        <v>302</v>
      </c>
      <c r="F158" s="312"/>
      <c r="G158" s="320">
        <f t="shared" si="2"/>
        <v>0</v>
      </c>
      <c r="H158" s="318">
        <f>H159+H160</f>
        <v>0</v>
      </c>
      <c r="I158" s="313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</row>
    <row r="159" spans="1:9" ht="24">
      <c r="A159" s="296"/>
      <c r="B159" s="304"/>
      <c r="C159" s="305"/>
      <c r="D159" s="305"/>
      <c r="E159" s="92" t="s">
        <v>303</v>
      </c>
      <c r="F159" s="312"/>
      <c r="G159" s="320">
        <f t="shared" si="2"/>
        <v>0</v>
      </c>
      <c r="H159" s="318">
        <v>0</v>
      </c>
      <c r="I159" s="313"/>
    </row>
    <row r="160" spans="1:9" ht="24" customHeight="1">
      <c r="A160" s="296"/>
      <c r="B160" s="304"/>
      <c r="C160" s="305"/>
      <c r="D160" s="305"/>
      <c r="E160" s="92" t="s">
        <v>304</v>
      </c>
      <c r="F160" s="312"/>
      <c r="G160" s="320">
        <f t="shared" si="2"/>
        <v>0</v>
      </c>
      <c r="H160" s="318">
        <v>0</v>
      </c>
      <c r="I160" s="313"/>
    </row>
    <row r="161" spans="1:9" ht="15">
      <c r="A161" s="296"/>
      <c r="B161" s="304"/>
      <c r="C161" s="305"/>
      <c r="D161" s="305"/>
      <c r="E161" s="425" t="s">
        <v>456</v>
      </c>
      <c r="F161" s="312"/>
      <c r="G161" s="320">
        <f t="shared" si="2"/>
        <v>110</v>
      </c>
      <c r="H161" s="318">
        <v>110</v>
      </c>
      <c r="I161" s="318"/>
    </row>
    <row r="162" spans="1:9" ht="21.75" customHeight="1">
      <c r="A162" s="296">
        <v>2422</v>
      </c>
      <c r="B162" s="304" t="s">
        <v>148</v>
      </c>
      <c r="C162" s="305">
        <v>2</v>
      </c>
      <c r="D162" s="305">
        <v>2</v>
      </c>
      <c r="E162" s="297" t="s">
        <v>591</v>
      </c>
      <c r="F162" s="322" t="s">
        <v>305</v>
      </c>
      <c r="G162" s="280">
        <f t="shared" si="2"/>
        <v>0</v>
      </c>
      <c r="H162" s="313"/>
      <c r="I162" s="313"/>
    </row>
    <row r="163" spans="1:9" ht="36">
      <c r="A163" s="296"/>
      <c r="B163" s="304"/>
      <c r="C163" s="305"/>
      <c r="D163" s="305"/>
      <c r="E163" s="297" t="s">
        <v>230</v>
      </c>
      <c r="F163" s="312"/>
      <c r="G163" s="280">
        <f t="shared" si="2"/>
        <v>0</v>
      </c>
      <c r="H163" s="313"/>
      <c r="I163" s="313"/>
    </row>
    <row r="164" spans="1:9" ht="15" customHeight="1">
      <c r="A164" s="296">
        <v>2423</v>
      </c>
      <c r="B164" s="304" t="s">
        <v>148</v>
      </c>
      <c r="C164" s="305">
        <v>2</v>
      </c>
      <c r="D164" s="305">
        <v>3</v>
      </c>
      <c r="E164" s="297" t="s">
        <v>592</v>
      </c>
      <c r="F164" s="322" t="s">
        <v>306</v>
      </c>
      <c r="G164" s="280">
        <f t="shared" si="2"/>
        <v>0</v>
      </c>
      <c r="H164" s="313"/>
      <c r="I164" s="313"/>
    </row>
    <row r="165" spans="1:9" ht="36">
      <c r="A165" s="296"/>
      <c r="B165" s="304"/>
      <c r="C165" s="305"/>
      <c r="D165" s="305"/>
      <c r="E165" s="297" t="s">
        <v>230</v>
      </c>
      <c r="F165" s="312"/>
      <c r="G165" s="280">
        <f t="shared" si="2"/>
        <v>0</v>
      </c>
      <c r="H165" s="313"/>
      <c r="I165" s="313"/>
    </row>
    <row r="166" spans="1:9" ht="22.5" customHeight="1">
      <c r="A166" s="296">
        <v>2424</v>
      </c>
      <c r="B166" s="304" t="s">
        <v>148</v>
      </c>
      <c r="C166" s="305">
        <v>2</v>
      </c>
      <c r="D166" s="305">
        <v>4</v>
      </c>
      <c r="E166" s="297" t="s">
        <v>149</v>
      </c>
      <c r="F166" s="322"/>
      <c r="G166" s="280">
        <f t="shared" si="2"/>
        <v>0</v>
      </c>
      <c r="H166" s="313"/>
      <c r="I166" s="313"/>
    </row>
    <row r="167" spans="1:9" ht="36">
      <c r="A167" s="296"/>
      <c r="B167" s="304"/>
      <c r="C167" s="305"/>
      <c r="D167" s="305"/>
      <c r="E167" s="297" t="s">
        <v>230</v>
      </c>
      <c r="F167" s="312"/>
      <c r="G167" s="280">
        <f t="shared" si="2"/>
        <v>0</v>
      </c>
      <c r="H167" s="313"/>
      <c r="I167" s="313"/>
    </row>
    <row r="168" spans="1:9" ht="22.5" customHeight="1">
      <c r="A168" s="296">
        <v>2430</v>
      </c>
      <c r="B168" s="290" t="s">
        <v>148</v>
      </c>
      <c r="C168" s="291">
        <v>3</v>
      </c>
      <c r="D168" s="291">
        <v>0</v>
      </c>
      <c r="E168" s="314" t="s">
        <v>593</v>
      </c>
      <c r="F168" s="301" t="s">
        <v>307</v>
      </c>
      <c r="G168" s="280">
        <f t="shared" si="2"/>
        <v>0</v>
      </c>
      <c r="H168" s="313"/>
      <c r="I168" s="313"/>
    </row>
    <row r="169" spans="1:9" ht="15">
      <c r="A169" s="296"/>
      <c r="B169" s="290"/>
      <c r="C169" s="291"/>
      <c r="D169" s="291"/>
      <c r="E169" s="297" t="s">
        <v>27</v>
      </c>
      <c r="F169" s="301"/>
      <c r="G169" s="280">
        <f t="shared" si="2"/>
        <v>0</v>
      </c>
      <c r="H169" s="303"/>
      <c r="I169" s="303"/>
    </row>
    <row r="170" spans="1:9" ht="25.5" customHeight="1">
      <c r="A170" s="296">
        <v>2431</v>
      </c>
      <c r="B170" s="304" t="s">
        <v>148</v>
      </c>
      <c r="C170" s="305">
        <v>3</v>
      </c>
      <c r="D170" s="305">
        <v>1</v>
      </c>
      <c r="E170" s="297" t="s">
        <v>594</v>
      </c>
      <c r="F170" s="322" t="s">
        <v>308</v>
      </c>
      <c r="G170" s="280">
        <f t="shared" si="2"/>
        <v>0</v>
      </c>
      <c r="H170" s="313"/>
      <c r="I170" s="313"/>
    </row>
    <row r="171" spans="1:9" ht="36">
      <c r="A171" s="296"/>
      <c r="B171" s="304"/>
      <c r="C171" s="305"/>
      <c r="D171" s="305"/>
      <c r="E171" s="297" t="s">
        <v>230</v>
      </c>
      <c r="F171" s="312"/>
      <c r="G171" s="280">
        <f t="shared" si="2"/>
        <v>0</v>
      </c>
      <c r="H171" s="313"/>
      <c r="I171" s="313"/>
    </row>
    <row r="172" spans="1:46" s="89" customFormat="1" ht="10.5" customHeight="1">
      <c r="A172" s="296">
        <v>2432</v>
      </c>
      <c r="B172" s="304" t="s">
        <v>148</v>
      </c>
      <c r="C172" s="305">
        <v>3</v>
      </c>
      <c r="D172" s="305">
        <v>2</v>
      </c>
      <c r="E172" s="297" t="s">
        <v>595</v>
      </c>
      <c r="F172" s="322" t="s">
        <v>309</v>
      </c>
      <c r="G172" s="280">
        <f t="shared" si="2"/>
        <v>0</v>
      </c>
      <c r="H172" s="313"/>
      <c r="I172" s="313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</row>
    <row r="173" spans="1:9" ht="36">
      <c r="A173" s="296"/>
      <c r="B173" s="304"/>
      <c r="C173" s="305"/>
      <c r="D173" s="305"/>
      <c r="E173" s="297" t="s">
        <v>230</v>
      </c>
      <c r="F173" s="312"/>
      <c r="G173" s="280">
        <f t="shared" si="2"/>
        <v>0</v>
      </c>
      <c r="H173" s="313"/>
      <c r="I173" s="313"/>
    </row>
    <row r="174" spans="1:9" ht="23.25" customHeight="1">
      <c r="A174" s="296">
        <v>2433</v>
      </c>
      <c r="B174" s="304" t="s">
        <v>148</v>
      </c>
      <c r="C174" s="305">
        <v>3</v>
      </c>
      <c r="D174" s="305">
        <v>3</v>
      </c>
      <c r="E174" s="297" t="s">
        <v>596</v>
      </c>
      <c r="F174" s="322" t="s">
        <v>310</v>
      </c>
      <c r="G174" s="280">
        <f t="shared" si="2"/>
        <v>0</v>
      </c>
      <c r="H174" s="313"/>
      <c r="I174" s="313"/>
    </row>
    <row r="175" spans="1:9" ht="36">
      <c r="A175" s="296"/>
      <c r="B175" s="304"/>
      <c r="C175" s="305"/>
      <c r="D175" s="305"/>
      <c r="E175" s="297" t="s">
        <v>230</v>
      </c>
      <c r="F175" s="312"/>
      <c r="G175" s="280">
        <f t="shared" si="2"/>
        <v>0</v>
      </c>
      <c r="H175" s="313"/>
      <c r="I175" s="313"/>
    </row>
    <row r="176" spans="1:9" ht="24.75" customHeight="1">
      <c r="A176" s="296">
        <v>2440</v>
      </c>
      <c r="B176" s="290" t="s">
        <v>148</v>
      </c>
      <c r="C176" s="291">
        <v>4</v>
      </c>
      <c r="D176" s="291">
        <v>0</v>
      </c>
      <c r="E176" s="314" t="s">
        <v>600</v>
      </c>
      <c r="F176" s="301" t="s">
        <v>311</v>
      </c>
      <c r="G176" s="280">
        <f t="shared" si="2"/>
        <v>0</v>
      </c>
      <c r="H176" s="313"/>
      <c r="I176" s="313"/>
    </row>
    <row r="177" spans="1:9" ht="15">
      <c r="A177" s="296"/>
      <c r="B177" s="290"/>
      <c r="C177" s="291"/>
      <c r="D177" s="291"/>
      <c r="E177" s="297" t="s">
        <v>27</v>
      </c>
      <c r="F177" s="301"/>
      <c r="G177" s="280"/>
      <c r="H177" s="303"/>
      <c r="I177" s="303"/>
    </row>
    <row r="178" spans="1:9" ht="22.5" customHeight="1">
      <c r="A178" s="296">
        <v>2441</v>
      </c>
      <c r="B178" s="304" t="s">
        <v>148</v>
      </c>
      <c r="C178" s="305">
        <v>4</v>
      </c>
      <c r="D178" s="305">
        <v>1</v>
      </c>
      <c r="E178" s="297" t="s">
        <v>601</v>
      </c>
      <c r="F178" s="322" t="s">
        <v>312</v>
      </c>
      <c r="G178" s="280">
        <f t="shared" si="2"/>
        <v>0</v>
      </c>
      <c r="H178" s="313"/>
      <c r="I178" s="313"/>
    </row>
    <row r="179" spans="1:9" ht="36">
      <c r="A179" s="296"/>
      <c r="B179" s="304"/>
      <c r="C179" s="305"/>
      <c r="D179" s="305"/>
      <c r="E179" s="297" t="s">
        <v>230</v>
      </c>
      <c r="F179" s="312"/>
      <c r="G179" s="280">
        <f t="shared" si="2"/>
        <v>0</v>
      </c>
      <c r="H179" s="313"/>
      <c r="I179" s="313"/>
    </row>
    <row r="180" spans="1:46" s="89" customFormat="1" ht="10.5" customHeight="1">
      <c r="A180" s="296">
        <v>2442</v>
      </c>
      <c r="B180" s="304" t="s">
        <v>148</v>
      </c>
      <c r="C180" s="305">
        <v>4</v>
      </c>
      <c r="D180" s="305">
        <v>2</v>
      </c>
      <c r="E180" s="297" t="s">
        <v>602</v>
      </c>
      <c r="F180" s="322" t="s">
        <v>313</v>
      </c>
      <c r="G180" s="280">
        <f t="shared" si="2"/>
        <v>0</v>
      </c>
      <c r="H180" s="313"/>
      <c r="I180" s="313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</row>
    <row r="181" spans="1:9" ht="25.5" customHeight="1">
      <c r="A181" s="296"/>
      <c r="B181" s="304"/>
      <c r="C181" s="305"/>
      <c r="D181" s="305"/>
      <c r="E181" s="297" t="s">
        <v>230</v>
      </c>
      <c r="F181" s="312"/>
      <c r="G181" s="280">
        <f t="shared" si="2"/>
        <v>0</v>
      </c>
      <c r="H181" s="313"/>
      <c r="I181" s="313"/>
    </row>
    <row r="182" spans="1:9" ht="24" customHeight="1">
      <c r="A182" s="296">
        <v>2443</v>
      </c>
      <c r="B182" s="304" t="s">
        <v>148</v>
      </c>
      <c r="C182" s="305">
        <v>4</v>
      </c>
      <c r="D182" s="305">
        <v>3</v>
      </c>
      <c r="E182" s="297" t="s">
        <v>603</v>
      </c>
      <c r="F182" s="322" t="s">
        <v>314</v>
      </c>
      <c r="G182" s="280">
        <f t="shared" si="2"/>
        <v>0</v>
      </c>
      <c r="H182" s="313"/>
      <c r="I182" s="313"/>
    </row>
    <row r="183" spans="1:9" ht="36">
      <c r="A183" s="296"/>
      <c r="B183" s="304"/>
      <c r="C183" s="305"/>
      <c r="D183" s="305"/>
      <c r="E183" s="297" t="s">
        <v>230</v>
      </c>
      <c r="F183" s="312"/>
      <c r="G183" s="280">
        <f t="shared" si="2"/>
        <v>0</v>
      </c>
      <c r="H183" s="313"/>
      <c r="I183" s="313"/>
    </row>
    <row r="184" spans="1:9" ht="24" customHeight="1">
      <c r="A184" s="296">
        <v>2450</v>
      </c>
      <c r="B184" s="290" t="s">
        <v>148</v>
      </c>
      <c r="C184" s="291">
        <v>5</v>
      </c>
      <c r="D184" s="291">
        <v>0</v>
      </c>
      <c r="E184" s="314" t="s">
        <v>604</v>
      </c>
      <c r="F184" s="324" t="s">
        <v>315</v>
      </c>
      <c r="G184" s="320">
        <f t="shared" si="2"/>
        <v>100</v>
      </c>
      <c r="H184" s="318">
        <f>H186</f>
        <v>100</v>
      </c>
      <c r="I184" s="318">
        <f>I186</f>
        <v>0</v>
      </c>
    </row>
    <row r="185" spans="1:9" ht="15">
      <c r="A185" s="296"/>
      <c r="B185" s="290"/>
      <c r="C185" s="291"/>
      <c r="D185" s="291"/>
      <c r="E185" s="297" t="s">
        <v>27</v>
      </c>
      <c r="F185" s="301"/>
      <c r="G185" s="320"/>
      <c r="H185" s="302"/>
      <c r="I185" s="303"/>
    </row>
    <row r="186" spans="1:9" ht="23.25" customHeight="1">
      <c r="A186" s="296">
        <v>2451</v>
      </c>
      <c r="B186" s="304" t="s">
        <v>148</v>
      </c>
      <c r="C186" s="305">
        <v>5</v>
      </c>
      <c r="D186" s="305">
        <v>1</v>
      </c>
      <c r="E186" s="297" t="s">
        <v>605</v>
      </c>
      <c r="F186" s="322" t="s">
        <v>316</v>
      </c>
      <c r="G186" s="320">
        <f t="shared" si="2"/>
        <v>100</v>
      </c>
      <c r="H186" s="318">
        <v>100</v>
      </c>
      <c r="I186" s="318"/>
    </row>
    <row r="187" spans="1:9" ht="36">
      <c r="A187" s="296"/>
      <c r="B187" s="304"/>
      <c r="C187" s="305"/>
      <c r="D187" s="305"/>
      <c r="E187" s="297" t="s">
        <v>230</v>
      </c>
      <c r="F187" s="312"/>
      <c r="G187" s="280">
        <f>H187+I187</f>
        <v>5147.1</v>
      </c>
      <c r="H187" s="318">
        <f>H188+H189</f>
        <v>100</v>
      </c>
      <c r="I187" s="318">
        <f>I189+I190</f>
        <v>5047.1</v>
      </c>
    </row>
    <row r="188" spans="1:46" s="89" customFormat="1" ht="10.5" customHeight="1">
      <c r="A188" s="296"/>
      <c r="B188" s="304"/>
      <c r="C188" s="305"/>
      <c r="D188" s="305"/>
      <c r="E188" s="421" t="s">
        <v>450</v>
      </c>
      <c r="F188" s="312"/>
      <c r="G188" s="320">
        <f t="shared" si="2"/>
        <v>100</v>
      </c>
      <c r="H188" s="318">
        <v>100</v>
      </c>
      <c r="I188" s="31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</row>
    <row r="189" spans="1:9" ht="15">
      <c r="A189" s="296"/>
      <c r="B189" s="304"/>
      <c r="C189" s="305"/>
      <c r="D189" s="305"/>
      <c r="E189" s="422" t="s">
        <v>451</v>
      </c>
      <c r="F189" s="312"/>
      <c r="G189" s="320">
        <f t="shared" si="2"/>
        <v>4947</v>
      </c>
      <c r="H189" s="318"/>
      <c r="I189" s="318">
        <v>4947</v>
      </c>
    </row>
    <row r="190" spans="1:9" ht="24.75" customHeight="1">
      <c r="A190" s="296"/>
      <c r="B190" s="304"/>
      <c r="C190" s="305"/>
      <c r="D190" s="305"/>
      <c r="E190" s="423" t="s">
        <v>452</v>
      </c>
      <c r="F190" s="312"/>
      <c r="G190" s="320">
        <f aca="true" t="shared" si="3" ref="G190:G252">H190+I190</f>
        <v>100.1</v>
      </c>
      <c r="H190" s="318"/>
      <c r="I190" s="318">
        <v>100.1</v>
      </c>
    </row>
    <row r="191" spans="1:9" ht="18.75" customHeight="1">
      <c r="A191" s="296">
        <v>2452</v>
      </c>
      <c r="B191" s="304" t="s">
        <v>148</v>
      </c>
      <c r="C191" s="305">
        <v>5</v>
      </c>
      <c r="D191" s="305">
        <v>2</v>
      </c>
      <c r="E191" s="297" t="s">
        <v>606</v>
      </c>
      <c r="F191" s="322" t="s">
        <v>317</v>
      </c>
      <c r="G191" s="280">
        <f t="shared" si="3"/>
        <v>0</v>
      </c>
      <c r="H191" s="313"/>
      <c r="I191" s="313"/>
    </row>
    <row r="192" spans="1:9" ht="36">
      <c r="A192" s="296"/>
      <c r="B192" s="304"/>
      <c r="C192" s="305"/>
      <c r="D192" s="305"/>
      <c r="E192" s="297" t="s">
        <v>230</v>
      </c>
      <c r="F192" s="312"/>
      <c r="G192" s="280">
        <f t="shared" si="3"/>
        <v>0</v>
      </c>
      <c r="H192" s="313"/>
      <c r="I192" s="313"/>
    </row>
    <row r="193" spans="1:9" ht="36.75" customHeight="1">
      <c r="A193" s="296">
        <v>2453</v>
      </c>
      <c r="B193" s="304" t="s">
        <v>148</v>
      </c>
      <c r="C193" s="305">
        <v>5</v>
      </c>
      <c r="D193" s="305">
        <v>3</v>
      </c>
      <c r="E193" s="297" t="s">
        <v>607</v>
      </c>
      <c r="F193" s="322" t="s">
        <v>318</v>
      </c>
      <c r="G193" s="280">
        <f t="shared" si="3"/>
        <v>0</v>
      </c>
      <c r="H193" s="313"/>
      <c r="I193" s="313"/>
    </row>
    <row r="194" spans="1:9" ht="36">
      <c r="A194" s="296"/>
      <c r="B194" s="304"/>
      <c r="C194" s="305"/>
      <c r="D194" s="305"/>
      <c r="E194" s="297" t="s">
        <v>230</v>
      </c>
      <c r="F194" s="312"/>
      <c r="G194" s="280">
        <f t="shared" si="3"/>
        <v>0</v>
      </c>
      <c r="H194" s="313"/>
      <c r="I194" s="313"/>
    </row>
    <row r="195" spans="1:9" ht="24.75" customHeight="1">
      <c r="A195" s="296">
        <v>2454</v>
      </c>
      <c r="B195" s="304" t="s">
        <v>148</v>
      </c>
      <c r="C195" s="305">
        <v>5</v>
      </c>
      <c r="D195" s="305">
        <v>4</v>
      </c>
      <c r="E195" s="297" t="s">
        <v>608</v>
      </c>
      <c r="F195" s="322" t="s">
        <v>319</v>
      </c>
      <c r="G195" s="280">
        <f t="shared" si="3"/>
        <v>0</v>
      </c>
      <c r="H195" s="313"/>
      <c r="I195" s="313"/>
    </row>
    <row r="196" spans="1:9" ht="36">
      <c r="A196" s="296"/>
      <c r="B196" s="304"/>
      <c r="C196" s="305"/>
      <c r="D196" s="305"/>
      <c r="E196" s="297" t="s">
        <v>230</v>
      </c>
      <c r="F196" s="312"/>
      <c r="G196" s="280">
        <f t="shared" si="3"/>
        <v>0</v>
      </c>
      <c r="H196" s="313"/>
      <c r="I196" s="313"/>
    </row>
    <row r="197" spans="1:9" ht="23.25" customHeight="1">
      <c r="A197" s="296">
        <v>2455</v>
      </c>
      <c r="B197" s="304" t="s">
        <v>148</v>
      </c>
      <c r="C197" s="305">
        <v>5</v>
      </c>
      <c r="D197" s="305">
        <v>5</v>
      </c>
      <c r="E197" s="297" t="s">
        <v>609</v>
      </c>
      <c r="F197" s="322" t="s">
        <v>320</v>
      </c>
      <c r="G197" s="280">
        <f t="shared" si="3"/>
        <v>0</v>
      </c>
      <c r="H197" s="313"/>
      <c r="I197" s="313"/>
    </row>
    <row r="198" spans="1:9" ht="36">
      <c r="A198" s="296"/>
      <c r="B198" s="304"/>
      <c r="C198" s="305"/>
      <c r="D198" s="305"/>
      <c r="E198" s="297" t="s">
        <v>230</v>
      </c>
      <c r="F198" s="312"/>
      <c r="G198" s="280">
        <f t="shared" si="3"/>
        <v>0</v>
      </c>
      <c r="H198" s="313"/>
      <c r="I198" s="313"/>
    </row>
    <row r="199" spans="1:9" ht="21.75" customHeight="1">
      <c r="A199" s="296">
        <v>2460</v>
      </c>
      <c r="B199" s="290" t="s">
        <v>148</v>
      </c>
      <c r="C199" s="291">
        <v>6</v>
      </c>
      <c r="D199" s="291">
        <v>0</v>
      </c>
      <c r="E199" s="314" t="s">
        <v>610</v>
      </c>
      <c r="F199" s="301" t="s">
        <v>321</v>
      </c>
      <c r="G199" s="280">
        <f t="shared" si="3"/>
        <v>0</v>
      </c>
      <c r="H199" s="313"/>
      <c r="I199" s="313"/>
    </row>
    <row r="200" spans="1:9" ht="15">
      <c r="A200" s="296"/>
      <c r="B200" s="290"/>
      <c r="C200" s="291"/>
      <c r="D200" s="291"/>
      <c r="E200" s="297" t="s">
        <v>27</v>
      </c>
      <c r="F200" s="301"/>
      <c r="G200" s="280"/>
      <c r="H200" s="303"/>
      <c r="I200" s="303"/>
    </row>
    <row r="201" spans="1:9" ht="24.75" customHeight="1">
      <c r="A201" s="296">
        <v>2461</v>
      </c>
      <c r="B201" s="304" t="s">
        <v>148</v>
      </c>
      <c r="C201" s="305">
        <v>6</v>
      </c>
      <c r="D201" s="305">
        <v>1</v>
      </c>
      <c r="E201" s="297" t="s">
        <v>616</v>
      </c>
      <c r="F201" s="322" t="s">
        <v>321</v>
      </c>
      <c r="G201" s="280">
        <f t="shared" si="3"/>
        <v>0</v>
      </c>
      <c r="H201" s="313"/>
      <c r="I201" s="313"/>
    </row>
    <row r="202" spans="1:9" ht="36">
      <c r="A202" s="296"/>
      <c r="B202" s="304"/>
      <c r="C202" s="305"/>
      <c r="D202" s="305"/>
      <c r="E202" s="297" t="s">
        <v>230</v>
      </c>
      <c r="F202" s="312"/>
      <c r="G202" s="280">
        <f t="shared" si="3"/>
        <v>0</v>
      </c>
      <c r="H202" s="313"/>
      <c r="I202" s="313"/>
    </row>
    <row r="203" spans="1:46" s="89" customFormat="1" ht="10.5" customHeight="1">
      <c r="A203" s="296">
        <v>2470</v>
      </c>
      <c r="B203" s="290" t="s">
        <v>148</v>
      </c>
      <c r="C203" s="291">
        <v>7</v>
      </c>
      <c r="D203" s="291">
        <v>0</v>
      </c>
      <c r="E203" s="314" t="s">
        <v>617</v>
      </c>
      <c r="F203" s="324" t="s">
        <v>322</v>
      </c>
      <c r="G203" s="280">
        <f t="shared" si="3"/>
        <v>0</v>
      </c>
      <c r="H203" s="313"/>
      <c r="I203" s="313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</row>
    <row r="204" spans="1:9" ht="12" customHeight="1">
      <c r="A204" s="296"/>
      <c r="B204" s="290"/>
      <c r="C204" s="291"/>
      <c r="D204" s="291"/>
      <c r="E204" s="297" t="s">
        <v>27</v>
      </c>
      <c r="F204" s="301"/>
      <c r="G204" s="280">
        <f t="shared" si="3"/>
        <v>0</v>
      </c>
      <c r="H204" s="303"/>
      <c r="I204" s="303"/>
    </row>
    <row r="205" spans="1:9" ht="24" customHeight="1">
      <c r="A205" s="296">
        <v>2471</v>
      </c>
      <c r="B205" s="304" t="s">
        <v>148</v>
      </c>
      <c r="C205" s="305">
        <v>7</v>
      </c>
      <c r="D205" s="305">
        <v>1</v>
      </c>
      <c r="E205" s="297" t="s">
        <v>618</v>
      </c>
      <c r="F205" s="322" t="s">
        <v>323</v>
      </c>
      <c r="G205" s="280">
        <f t="shared" si="3"/>
        <v>0</v>
      </c>
      <c r="H205" s="313"/>
      <c r="I205" s="313"/>
    </row>
    <row r="206" spans="1:9" ht="36">
      <c r="A206" s="296"/>
      <c r="B206" s="304"/>
      <c r="C206" s="305"/>
      <c r="D206" s="305"/>
      <c r="E206" s="297" t="s">
        <v>230</v>
      </c>
      <c r="F206" s="312"/>
      <c r="G206" s="280">
        <f t="shared" si="3"/>
        <v>0</v>
      </c>
      <c r="H206" s="313"/>
      <c r="I206" s="313"/>
    </row>
    <row r="207" spans="1:46" s="89" customFormat="1" ht="10.5" customHeight="1">
      <c r="A207" s="296">
        <v>2472</v>
      </c>
      <c r="B207" s="304" t="s">
        <v>148</v>
      </c>
      <c r="C207" s="305">
        <v>7</v>
      </c>
      <c r="D207" s="305">
        <v>2</v>
      </c>
      <c r="E207" s="297" t="s">
        <v>619</v>
      </c>
      <c r="F207" s="327" t="s">
        <v>324</v>
      </c>
      <c r="G207" s="280">
        <f t="shared" si="3"/>
        <v>0</v>
      </c>
      <c r="H207" s="313"/>
      <c r="I207" s="313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</row>
    <row r="208" spans="1:9" ht="36">
      <c r="A208" s="296"/>
      <c r="B208" s="304"/>
      <c r="C208" s="305"/>
      <c r="D208" s="305"/>
      <c r="E208" s="297" t="s">
        <v>230</v>
      </c>
      <c r="F208" s="312"/>
      <c r="G208" s="280">
        <f t="shared" si="3"/>
        <v>0</v>
      </c>
      <c r="H208" s="313"/>
      <c r="I208" s="313"/>
    </row>
    <row r="209" spans="1:9" ht="27" customHeight="1">
      <c r="A209" s="296">
        <v>2473</v>
      </c>
      <c r="B209" s="304" t="s">
        <v>148</v>
      </c>
      <c r="C209" s="305">
        <v>7</v>
      </c>
      <c r="D209" s="305">
        <v>3</v>
      </c>
      <c r="E209" s="297" t="s">
        <v>620</v>
      </c>
      <c r="F209" s="322" t="s">
        <v>325</v>
      </c>
      <c r="G209" s="280">
        <f t="shared" si="3"/>
        <v>0</v>
      </c>
      <c r="H209" s="313"/>
      <c r="I209" s="313"/>
    </row>
    <row r="210" spans="1:9" ht="36">
      <c r="A210" s="296"/>
      <c r="B210" s="304"/>
      <c r="C210" s="305"/>
      <c r="D210" s="305"/>
      <c r="E210" s="297" t="s">
        <v>230</v>
      </c>
      <c r="F210" s="312"/>
      <c r="G210" s="280">
        <f t="shared" si="3"/>
        <v>0</v>
      </c>
      <c r="H210" s="313"/>
      <c r="I210" s="313"/>
    </row>
    <row r="211" spans="1:9" ht="24.75" customHeight="1">
      <c r="A211" s="296">
        <v>2474</v>
      </c>
      <c r="B211" s="304" t="s">
        <v>148</v>
      </c>
      <c r="C211" s="305">
        <v>7</v>
      </c>
      <c r="D211" s="305">
        <v>4</v>
      </c>
      <c r="E211" s="297" t="s">
        <v>621</v>
      </c>
      <c r="F211" s="312" t="s">
        <v>326</v>
      </c>
      <c r="G211" s="280">
        <f t="shared" si="3"/>
        <v>0</v>
      </c>
      <c r="H211" s="313"/>
      <c r="I211" s="313"/>
    </row>
    <row r="212" spans="1:9" ht="36">
      <c r="A212" s="296"/>
      <c r="B212" s="304"/>
      <c r="C212" s="305"/>
      <c r="D212" s="305"/>
      <c r="E212" s="297" t="s">
        <v>230</v>
      </c>
      <c r="F212" s="312"/>
      <c r="G212" s="280">
        <f t="shared" si="3"/>
        <v>0</v>
      </c>
      <c r="H212" s="313"/>
      <c r="I212" s="313"/>
    </row>
    <row r="213" spans="1:9" ht="24" customHeight="1">
      <c r="A213" s="296">
        <v>2480</v>
      </c>
      <c r="B213" s="290" t="s">
        <v>148</v>
      </c>
      <c r="C213" s="291">
        <v>8</v>
      </c>
      <c r="D213" s="291">
        <v>0</v>
      </c>
      <c r="E213" s="314" t="s">
        <v>622</v>
      </c>
      <c r="F213" s="301" t="s">
        <v>327</v>
      </c>
      <c r="G213" s="280">
        <f t="shared" si="3"/>
        <v>0</v>
      </c>
      <c r="H213" s="313"/>
      <c r="I213" s="313"/>
    </row>
    <row r="214" spans="1:9" ht="15">
      <c r="A214" s="296"/>
      <c r="B214" s="290"/>
      <c r="C214" s="291"/>
      <c r="D214" s="291"/>
      <c r="E214" s="297" t="s">
        <v>27</v>
      </c>
      <c r="F214" s="301"/>
      <c r="G214" s="280"/>
      <c r="H214" s="303"/>
      <c r="I214" s="303"/>
    </row>
    <row r="215" spans="1:9" ht="25.5" customHeight="1">
      <c r="A215" s="296">
        <v>2481</v>
      </c>
      <c r="B215" s="304" t="s">
        <v>148</v>
      </c>
      <c r="C215" s="305">
        <v>8</v>
      </c>
      <c r="D215" s="305">
        <v>1</v>
      </c>
      <c r="E215" s="297" t="s">
        <v>623</v>
      </c>
      <c r="F215" s="322" t="s">
        <v>328</v>
      </c>
      <c r="G215" s="280">
        <f t="shared" si="3"/>
        <v>0</v>
      </c>
      <c r="H215" s="313"/>
      <c r="I215" s="313"/>
    </row>
    <row r="216" spans="1:9" ht="29.25" customHeight="1">
      <c r="A216" s="296"/>
      <c r="B216" s="304"/>
      <c r="C216" s="305"/>
      <c r="D216" s="305"/>
      <c r="E216" s="297" t="s">
        <v>230</v>
      </c>
      <c r="F216" s="312"/>
      <c r="G216" s="280">
        <f t="shared" si="3"/>
        <v>0</v>
      </c>
      <c r="H216" s="313"/>
      <c r="I216" s="313"/>
    </row>
    <row r="217" spans="1:46" s="89" customFormat="1" ht="10.5" customHeight="1">
      <c r="A217" s="296">
        <v>2482</v>
      </c>
      <c r="B217" s="304" t="s">
        <v>148</v>
      </c>
      <c r="C217" s="305">
        <v>8</v>
      </c>
      <c r="D217" s="305">
        <v>2</v>
      </c>
      <c r="E217" s="297" t="s">
        <v>624</v>
      </c>
      <c r="F217" s="322" t="s">
        <v>329</v>
      </c>
      <c r="G217" s="280">
        <f t="shared" si="3"/>
        <v>0</v>
      </c>
      <c r="H217" s="313"/>
      <c r="I217" s="313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</row>
    <row r="218" spans="1:9" ht="36">
      <c r="A218" s="296"/>
      <c r="B218" s="304"/>
      <c r="C218" s="305"/>
      <c r="D218" s="305"/>
      <c r="E218" s="297" t="s">
        <v>230</v>
      </c>
      <c r="F218" s="312"/>
      <c r="G218" s="280">
        <f t="shared" si="3"/>
        <v>0</v>
      </c>
      <c r="H218" s="313"/>
      <c r="I218" s="313"/>
    </row>
    <row r="219" spans="1:9" ht="24.75" customHeight="1">
      <c r="A219" s="296">
        <v>2483</v>
      </c>
      <c r="B219" s="304" t="s">
        <v>148</v>
      </c>
      <c r="C219" s="305">
        <v>8</v>
      </c>
      <c r="D219" s="305">
        <v>3</v>
      </c>
      <c r="E219" s="297" t="s">
        <v>625</v>
      </c>
      <c r="F219" s="322" t="s">
        <v>330</v>
      </c>
      <c r="G219" s="280">
        <f t="shared" si="3"/>
        <v>0</v>
      </c>
      <c r="H219" s="313"/>
      <c r="I219" s="313"/>
    </row>
    <row r="220" spans="1:9" ht="36">
      <c r="A220" s="296"/>
      <c r="B220" s="304"/>
      <c r="C220" s="305"/>
      <c r="D220" s="305"/>
      <c r="E220" s="297" t="s">
        <v>230</v>
      </c>
      <c r="F220" s="312"/>
      <c r="G220" s="280">
        <f t="shared" si="3"/>
        <v>0</v>
      </c>
      <c r="H220" s="313"/>
      <c r="I220" s="313"/>
    </row>
    <row r="221" spans="1:9" ht="24.75" customHeight="1">
      <c r="A221" s="296">
        <v>2484</v>
      </c>
      <c r="B221" s="304" t="s">
        <v>148</v>
      </c>
      <c r="C221" s="305">
        <v>8</v>
      </c>
      <c r="D221" s="305">
        <v>4</v>
      </c>
      <c r="E221" s="297" t="s">
        <v>627</v>
      </c>
      <c r="F221" s="322" t="s">
        <v>331</v>
      </c>
      <c r="G221" s="280">
        <f t="shared" si="3"/>
        <v>0</v>
      </c>
      <c r="H221" s="313"/>
      <c r="I221" s="313"/>
    </row>
    <row r="222" spans="1:9" ht="36">
      <c r="A222" s="296"/>
      <c r="B222" s="304"/>
      <c r="C222" s="305"/>
      <c r="D222" s="305"/>
      <c r="E222" s="297" t="s">
        <v>230</v>
      </c>
      <c r="F222" s="312"/>
      <c r="G222" s="280">
        <f t="shared" si="3"/>
        <v>0</v>
      </c>
      <c r="H222" s="313"/>
      <c r="I222" s="313"/>
    </row>
    <row r="223" spans="1:9" ht="24" customHeight="1">
      <c r="A223" s="296">
        <v>2490</v>
      </c>
      <c r="B223" s="290" t="s">
        <v>148</v>
      </c>
      <c r="C223" s="291">
        <v>9</v>
      </c>
      <c r="D223" s="291">
        <v>0</v>
      </c>
      <c r="E223" s="314" t="s">
        <v>631</v>
      </c>
      <c r="F223" s="301" t="s">
        <v>332</v>
      </c>
      <c r="G223" s="280">
        <f t="shared" si="3"/>
        <v>0</v>
      </c>
      <c r="H223" s="313"/>
      <c r="I223" s="313">
        <f>I225</f>
        <v>0</v>
      </c>
    </row>
    <row r="224" spans="1:9" ht="37.5" customHeight="1">
      <c r="A224" s="296"/>
      <c r="B224" s="290"/>
      <c r="C224" s="291"/>
      <c r="D224" s="291"/>
      <c r="E224" s="297" t="s">
        <v>27</v>
      </c>
      <c r="F224" s="301"/>
      <c r="G224" s="280"/>
      <c r="H224" s="303"/>
      <c r="I224" s="303"/>
    </row>
    <row r="225" spans="1:9" ht="25.5" customHeight="1">
      <c r="A225" s="296">
        <v>2491</v>
      </c>
      <c r="B225" s="304" t="s">
        <v>148</v>
      </c>
      <c r="C225" s="305">
        <v>9</v>
      </c>
      <c r="D225" s="305">
        <v>1</v>
      </c>
      <c r="E225" s="297" t="s">
        <v>631</v>
      </c>
      <c r="F225" s="322" t="s">
        <v>333</v>
      </c>
      <c r="G225" s="280">
        <f t="shared" si="3"/>
        <v>0</v>
      </c>
      <c r="H225" s="313"/>
      <c r="I225" s="313"/>
    </row>
    <row r="226" spans="1:9" ht="36">
      <c r="A226" s="296"/>
      <c r="B226" s="304"/>
      <c r="C226" s="305"/>
      <c r="D226" s="305"/>
      <c r="E226" s="297" t="s">
        <v>230</v>
      </c>
      <c r="F226" s="312"/>
      <c r="G226" s="280">
        <f t="shared" si="3"/>
        <v>0</v>
      </c>
      <c r="H226" s="313"/>
      <c r="I226" s="313"/>
    </row>
    <row r="227" spans="1:46" s="89" customFormat="1" ht="10.5" customHeight="1">
      <c r="A227" s="289">
        <v>2500</v>
      </c>
      <c r="B227" s="290" t="s">
        <v>150</v>
      </c>
      <c r="C227" s="291">
        <v>0</v>
      </c>
      <c r="D227" s="291">
        <v>0</v>
      </c>
      <c r="E227" s="325" t="s">
        <v>742</v>
      </c>
      <c r="F227" s="323" t="s">
        <v>334</v>
      </c>
      <c r="G227" s="320">
        <f>H227+I227</f>
        <v>36</v>
      </c>
      <c r="H227" s="318">
        <v>36</v>
      </c>
      <c r="I227" s="318">
        <f>I229+I236+I240+I244+I248+I252</f>
        <v>0</v>
      </c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</row>
    <row r="228" spans="1:9" ht="15">
      <c r="A228" s="296"/>
      <c r="B228" s="290"/>
      <c r="C228" s="291"/>
      <c r="D228" s="291"/>
      <c r="E228" s="297" t="s">
        <v>26</v>
      </c>
      <c r="F228" s="298"/>
      <c r="G228" s="320"/>
      <c r="H228" s="318"/>
      <c r="I228" s="318"/>
    </row>
    <row r="229" spans="1:9" ht="24.75" customHeight="1">
      <c r="A229" s="296">
        <v>2510</v>
      </c>
      <c r="B229" s="290" t="s">
        <v>150</v>
      </c>
      <c r="C229" s="291">
        <v>1</v>
      </c>
      <c r="D229" s="291">
        <v>0</v>
      </c>
      <c r="E229" s="314" t="s">
        <v>632</v>
      </c>
      <c r="F229" s="301" t="s">
        <v>335</v>
      </c>
      <c r="G229" s="320">
        <f t="shared" si="3"/>
        <v>0</v>
      </c>
      <c r="H229" s="318">
        <f>H231</f>
        <v>0</v>
      </c>
      <c r="I229" s="318">
        <f>I231</f>
        <v>0</v>
      </c>
    </row>
    <row r="230" spans="1:46" s="86" customFormat="1" ht="24.75" customHeight="1">
      <c r="A230" s="296"/>
      <c r="B230" s="290"/>
      <c r="C230" s="291"/>
      <c r="D230" s="291"/>
      <c r="E230" s="297" t="s">
        <v>27</v>
      </c>
      <c r="F230" s="301"/>
      <c r="G230" s="280"/>
      <c r="H230" s="303"/>
      <c r="I230" s="303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</row>
    <row r="231" spans="1:9" ht="11.25" customHeight="1">
      <c r="A231" s="296">
        <v>2511</v>
      </c>
      <c r="B231" s="304" t="s">
        <v>150</v>
      </c>
      <c r="C231" s="305">
        <v>1</v>
      </c>
      <c r="D231" s="305">
        <v>1</v>
      </c>
      <c r="E231" s="297" t="s">
        <v>632</v>
      </c>
      <c r="F231" s="322" t="s">
        <v>336</v>
      </c>
      <c r="G231" s="320">
        <f t="shared" si="3"/>
        <v>0</v>
      </c>
      <c r="H231" s="318"/>
      <c r="I231" s="318"/>
    </row>
    <row r="232" spans="1:9" ht="36">
      <c r="A232" s="296"/>
      <c r="B232" s="304"/>
      <c r="C232" s="305"/>
      <c r="D232" s="305"/>
      <c r="E232" s="297" t="s">
        <v>230</v>
      </c>
      <c r="F232" s="312"/>
      <c r="G232" s="320">
        <f t="shared" si="3"/>
        <v>0</v>
      </c>
      <c r="H232" s="318">
        <f>H233</f>
        <v>0</v>
      </c>
      <c r="I232" s="318">
        <f>I234+I235</f>
        <v>0</v>
      </c>
    </row>
    <row r="233" spans="1:46" s="89" customFormat="1" ht="10.5" customHeight="1">
      <c r="A233" s="296"/>
      <c r="B233" s="304"/>
      <c r="C233" s="305"/>
      <c r="D233" s="305"/>
      <c r="E233" s="92">
        <v>4823</v>
      </c>
      <c r="F233" s="312"/>
      <c r="G233" s="320">
        <f t="shared" si="3"/>
        <v>0</v>
      </c>
      <c r="H233" s="318">
        <v>0</v>
      </c>
      <c r="I233" s="31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</row>
    <row r="234" spans="1:9" ht="15">
      <c r="A234" s="296"/>
      <c r="B234" s="304"/>
      <c r="C234" s="305"/>
      <c r="D234" s="305"/>
      <c r="E234" s="328" t="s">
        <v>337</v>
      </c>
      <c r="F234" s="312"/>
      <c r="G234" s="320">
        <f t="shared" si="3"/>
        <v>0</v>
      </c>
      <c r="H234" s="318"/>
      <c r="I234" s="318"/>
    </row>
    <row r="235" spans="1:9" ht="24.75" customHeight="1">
      <c r="A235" s="296"/>
      <c r="B235" s="304"/>
      <c r="C235" s="305"/>
      <c r="D235" s="305"/>
      <c r="E235" s="92" t="s">
        <v>338</v>
      </c>
      <c r="F235" s="312"/>
      <c r="G235" s="320">
        <f>H235+I235</f>
        <v>0</v>
      </c>
      <c r="H235" s="318"/>
      <c r="I235" s="318"/>
    </row>
    <row r="236" spans="2:9" ht="21" customHeight="1">
      <c r="B236" s="290" t="s">
        <v>150</v>
      </c>
      <c r="C236" s="291">
        <v>2</v>
      </c>
      <c r="D236" s="291">
        <v>0</v>
      </c>
      <c r="E236" s="314" t="s">
        <v>633</v>
      </c>
      <c r="F236" s="301" t="s">
        <v>339</v>
      </c>
      <c r="G236" s="280">
        <f t="shared" si="3"/>
        <v>0</v>
      </c>
      <c r="H236" s="313"/>
      <c r="I236" s="313"/>
    </row>
    <row r="237" spans="2:9" ht="15">
      <c r="B237" s="290"/>
      <c r="C237" s="291"/>
      <c r="D237" s="291"/>
      <c r="E237" s="297" t="s">
        <v>27</v>
      </c>
      <c r="F237" s="301"/>
      <c r="G237" s="280"/>
      <c r="H237" s="303"/>
      <c r="I237" s="303"/>
    </row>
    <row r="238" spans="1:9" ht="15" customHeight="1">
      <c r="A238" s="296">
        <v>2521</v>
      </c>
      <c r="B238" s="304" t="s">
        <v>150</v>
      </c>
      <c r="C238" s="305">
        <v>2</v>
      </c>
      <c r="D238" s="305">
        <v>1</v>
      </c>
      <c r="E238" s="297" t="s">
        <v>634</v>
      </c>
      <c r="F238" s="322" t="s">
        <v>340</v>
      </c>
      <c r="G238" s="280">
        <f t="shared" si="3"/>
        <v>0</v>
      </c>
      <c r="H238" s="313"/>
      <c r="I238" s="313"/>
    </row>
    <row r="239" spans="1:9" ht="36" hidden="1">
      <c r="A239" s="296"/>
      <c r="B239" s="304"/>
      <c r="C239" s="305"/>
      <c r="D239" s="305"/>
      <c r="E239" s="297" t="s">
        <v>230</v>
      </c>
      <c r="F239" s="312"/>
      <c r="G239" s="280">
        <f t="shared" si="3"/>
        <v>0</v>
      </c>
      <c r="H239" s="313"/>
      <c r="I239" s="313"/>
    </row>
    <row r="240" spans="1:46" s="89" customFormat="1" ht="10.5" customHeight="1">
      <c r="A240" s="296">
        <v>2530</v>
      </c>
      <c r="B240" s="290" t="s">
        <v>150</v>
      </c>
      <c r="C240" s="291">
        <v>3</v>
      </c>
      <c r="D240" s="291">
        <v>0</v>
      </c>
      <c r="E240" s="314" t="s">
        <v>635</v>
      </c>
      <c r="F240" s="301" t="s">
        <v>341</v>
      </c>
      <c r="G240" s="280">
        <f t="shared" si="3"/>
        <v>0</v>
      </c>
      <c r="H240" s="313"/>
      <c r="I240" s="313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</row>
    <row r="241" spans="1:9" ht="15">
      <c r="A241" s="296"/>
      <c r="B241" s="290"/>
      <c r="C241" s="291"/>
      <c r="D241" s="291"/>
      <c r="E241" s="297" t="s">
        <v>27</v>
      </c>
      <c r="F241" s="301"/>
      <c r="G241" s="280"/>
      <c r="H241" s="303"/>
      <c r="I241" s="303"/>
    </row>
    <row r="242" spans="1:9" ht="24" customHeight="1">
      <c r="A242" s="296">
        <v>3531</v>
      </c>
      <c r="B242" s="304" t="s">
        <v>150</v>
      </c>
      <c r="C242" s="305">
        <v>3</v>
      </c>
      <c r="D242" s="305">
        <v>1</v>
      </c>
      <c r="E242" s="297" t="s">
        <v>635</v>
      </c>
      <c r="F242" s="322" t="s">
        <v>342</v>
      </c>
      <c r="G242" s="280">
        <f t="shared" si="3"/>
        <v>0</v>
      </c>
      <c r="H242" s="313"/>
      <c r="I242" s="313"/>
    </row>
    <row r="243" spans="1:9" ht="36">
      <c r="A243" s="296"/>
      <c r="B243" s="304"/>
      <c r="C243" s="305"/>
      <c r="D243" s="305"/>
      <c r="E243" s="297" t="s">
        <v>230</v>
      </c>
      <c r="F243" s="312"/>
      <c r="G243" s="280">
        <f t="shared" si="3"/>
        <v>0</v>
      </c>
      <c r="H243" s="313"/>
      <c r="I243" s="313"/>
    </row>
    <row r="244" spans="1:46" s="89" customFormat="1" ht="10.5" customHeight="1">
      <c r="A244" s="296">
        <v>2540</v>
      </c>
      <c r="B244" s="290" t="s">
        <v>150</v>
      </c>
      <c r="C244" s="291">
        <v>4</v>
      </c>
      <c r="D244" s="291">
        <v>0</v>
      </c>
      <c r="E244" s="314" t="s">
        <v>636</v>
      </c>
      <c r="F244" s="301" t="s">
        <v>343</v>
      </c>
      <c r="G244" s="280">
        <f t="shared" si="3"/>
        <v>0</v>
      </c>
      <c r="H244" s="313"/>
      <c r="I244" s="313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</row>
    <row r="245" spans="1:9" ht="15">
      <c r="A245" s="296"/>
      <c r="B245" s="290"/>
      <c r="C245" s="291"/>
      <c r="D245" s="291"/>
      <c r="E245" s="297" t="s">
        <v>27</v>
      </c>
      <c r="F245" s="301"/>
      <c r="G245" s="280"/>
      <c r="H245" s="303"/>
      <c r="I245" s="303"/>
    </row>
    <row r="246" spans="1:9" ht="24" customHeight="1">
      <c r="A246" s="296">
        <v>2541</v>
      </c>
      <c r="B246" s="304" t="s">
        <v>150</v>
      </c>
      <c r="C246" s="305">
        <v>4</v>
      </c>
      <c r="D246" s="305">
        <v>1</v>
      </c>
      <c r="E246" s="297" t="s">
        <v>636</v>
      </c>
      <c r="F246" s="322" t="s">
        <v>344</v>
      </c>
      <c r="G246" s="280">
        <f t="shared" si="3"/>
        <v>0</v>
      </c>
      <c r="H246" s="313"/>
      <c r="I246" s="313"/>
    </row>
    <row r="247" spans="1:9" ht="36">
      <c r="A247" s="296"/>
      <c r="B247" s="304"/>
      <c r="C247" s="305"/>
      <c r="D247" s="305"/>
      <c r="E247" s="297" t="s">
        <v>230</v>
      </c>
      <c r="F247" s="312"/>
      <c r="G247" s="280">
        <f t="shared" si="3"/>
        <v>0</v>
      </c>
      <c r="H247" s="313"/>
      <c r="I247" s="313"/>
    </row>
    <row r="248" spans="1:46" s="89" customFormat="1" ht="10.5" customHeight="1">
      <c r="A248" s="296">
        <v>2550</v>
      </c>
      <c r="B248" s="290" t="s">
        <v>150</v>
      </c>
      <c r="C248" s="291">
        <v>5</v>
      </c>
      <c r="D248" s="291">
        <v>0</v>
      </c>
      <c r="E248" s="314" t="s">
        <v>637</v>
      </c>
      <c r="F248" s="301" t="s">
        <v>345</v>
      </c>
      <c r="G248" s="280">
        <f t="shared" si="3"/>
        <v>36</v>
      </c>
      <c r="H248" s="313">
        <v>36</v>
      </c>
      <c r="I248" s="313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</row>
    <row r="249" spans="1:9" ht="17.25" customHeight="1">
      <c r="A249" s="296"/>
      <c r="B249" s="290"/>
      <c r="C249" s="291"/>
      <c r="D249" s="291"/>
      <c r="E249" s="297" t="s">
        <v>27</v>
      </c>
      <c r="F249" s="301"/>
      <c r="G249" s="280"/>
      <c r="H249" s="303">
        <v>0</v>
      </c>
      <c r="I249" s="303"/>
    </row>
    <row r="250" spans="1:9" ht="24" customHeight="1">
      <c r="A250" s="296">
        <v>2551</v>
      </c>
      <c r="B250" s="304" t="s">
        <v>150</v>
      </c>
      <c r="C250" s="305">
        <v>5</v>
      </c>
      <c r="D250" s="305">
        <v>1</v>
      </c>
      <c r="E250" s="297" t="s">
        <v>637</v>
      </c>
      <c r="F250" s="322" t="s">
        <v>346</v>
      </c>
      <c r="G250" s="280">
        <f t="shared" si="3"/>
        <v>0</v>
      </c>
      <c r="H250" s="313"/>
      <c r="I250" s="313"/>
    </row>
    <row r="251" spans="1:9" ht="27" customHeight="1">
      <c r="A251" s="296"/>
      <c r="B251" s="304"/>
      <c r="C251" s="305"/>
      <c r="D251" s="305"/>
      <c r="E251" s="297" t="s">
        <v>230</v>
      </c>
      <c r="F251" s="312"/>
      <c r="G251" s="280">
        <f t="shared" si="3"/>
        <v>0</v>
      </c>
      <c r="H251" s="313"/>
      <c r="I251" s="313"/>
    </row>
    <row r="252" spans="1:46" s="89" customFormat="1" ht="10.5" customHeight="1">
      <c r="A252" s="296">
        <v>2560</v>
      </c>
      <c r="B252" s="290" t="s">
        <v>150</v>
      </c>
      <c r="C252" s="291">
        <v>6</v>
      </c>
      <c r="D252" s="291">
        <v>0</v>
      </c>
      <c r="E252" s="314" t="s">
        <v>638</v>
      </c>
      <c r="F252" s="301" t="s">
        <v>347</v>
      </c>
      <c r="G252" s="320">
        <f t="shared" si="3"/>
        <v>36</v>
      </c>
      <c r="H252" s="318">
        <f>H257</f>
        <v>36</v>
      </c>
      <c r="I252" s="313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</row>
    <row r="253" spans="1:9" ht="15">
      <c r="A253" s="296"/>
      <c r="B253" s="290"/>
      <c r="C253" s="291"/>
      <c r="D253" s="291"/>
      <c r="E253" s="297" t="s">
        <v>27</v>
      </c>
      <c r="F253" s="301"/>
      <c r="G253" s="320"/>
      <c r="H253" s="302"/>
      <c r="I253" s="303"/>
    </row>
    <row r="254" spans="1:9" ht="26.25" customHeight="1">
      <c r="A254" s="296">
        <v>2561</v>
      </c>
      <c r="B254" s="304" t="s">
        <v>150</v>
      </c>
      <c r="C254" s="305">
        <v>6</v>
      </c>
      <c r="D254" s="305">
        <v>1</v>
      </c>
      <c r="E254" s="297" t="s">
        <v>638</v>
      </c>
      <c r="F254" s="322" t="s">
        <v>348</v>
      </c>
      <c r="G254" s="320">
        <f aca="true" t="shared" si="4" ref="G254:G317">H254+I254</f>
        <v>0</v>
      </c>
      <c r="H254" s="318"/>
      <c r="I254" s="313"/>
    </row>
    <row r="255" spans="1:9" ht="23.25" customHeight="1">
      <c r="A255" s="296"/>
      <c r="B255" s="304"/>
      <c r="C255" s="305"/>
      <c r="D255" s="305"/>
      <c r="E255" s="297" t="s">
        <v>230</v>
      </c>
      <c r="F255" s="312"/>
      <c r="G255" s="320">
        <f t="shared" si="4"/>
        <v>0</v>
      </c>
      <c r="H255" s="318"/>
      <c r="I255" s="313"/>
    </row>
    <row r="256" spans="1:46" s="89" customFormat="1" ht="10.5" customHeight="1">
      <c r="A256" s="296"/>
      <c r="B256" s="304"/>
      <c r="C256" s="305"/>
      <c r="D256" s="305"/>
      <c r="E256" s="93" t="s">
        <v>349</v>
      </c>
      <c r="F256" s="312"/>
      <c r="G256" s="320">
        <f t="shared" si="4"/>
        <v>0</v>
      </c>
      <c r="H256" s="318"/>
      <c r="I256" s="313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</row>
    <row r="257" spans="1:9" ht="22.5" customHeight="1">
      <c r="A257" s="296"/>
      <c r="B257" s="304"/>
      <c r="C257" s="305"/>
      <c r="D257" s="305"/>
      <c r="E257" s="93" t="s">
        <v>398</v>
      </c>
      <c r="F257" s="312"/>
      <c r="G257" s="320">
        <f t="shared" si="4"/>
        <v>36</v>
      </c>
      <c r="H257" s="318">
        <v>36</v>
      </c>
      <c r="I257" s="313"/>
    </row>
    <row r="258" spans="1:9" ht="28.5" customHeight="1">
      <c r="A258" s="289">
        <v>2600</v>
      </c>
      <c r="B258" s="290" t="s">
        <v>151</v>
      </c>
      <c r="C258" s="291">
        <v>0</v>
      </c>
      <c r="D258" s="291">
        <v>0</v>
      </c>
      <c r="E258" s="325" t="s">
        <v>743</v>
      </c>
      <c r="F258" s="323" t="s">
        <v>350</v>
      </c>
      <c r="G258" s="320">
        <f t="shared" si="4"/>
        <v>0</v>
      </c>
      <c r="H258" s="318">
        <f>H260+H264+H268+H272+H279+H283</f>
        <v>0</v>
      </c>
      <c r="I258" s="318">
        <f>I260+I264+I268+I272+I279+I283</f>
        <v>0</v>
      </c>
    </row>
    <row r="259" spans="1:9" ht="13.5" customHeight="1">
      <c r="A259" s="296"/>
      <c r="B259" s="290"/>
      <c r="C259" s="291"/>
      <c r="D259" s="291"/>
      <c r="E259" s="297" t="s">
        <v>26</v>
      </c>
      <c r="F259" s="298"/>
      <c r="G259" s="280">
        <f t="shared" si="4"/>
        <v>0</v>
      </c>
      <c r="H259" s="313"/>
      <c r="I259" s="313"/>
    </row>
    <row r="260" spans="1:9" ht="12.75" customHeight="1">
      <c r="A260" s="296">
        <v>2610</v>
      </c>
      <c r="B260" s="290" t="s">
        <v>151</v>
      </c>
      <c r="C260" s="291">
        <v>1</v>
      </c>
      <c r="D260" s="291">
        <v>0</v>
      </c>
      <c r="E260" s="314" t="s">
        <v>639</v>
      </c>
      <c r="F260" s="301" t="s">
        <v>351</v>
      </c>
      <c r="G260" s="280">
        <f t="shared" si="4"/>
        <v>0</v>
      </c>
      <c r="H260" s="313"/>
      <c r="I260" s="313">
        <f>I262</f>
        <v>0</v>
      </c>
    </row>
    <row r="261" spans="2:46" s="86" customFormat="1" ht="37.5" customHeight="1" hidden="1">
      <c r="B261" s="290"/>
      <c r="C261" s="291"/>
      <c r="D261" s="291"/>
      <c r="E261" s="297" t="s">
        <v>27</v>
      </c>
      <c r="F261" s="301"/>
      <c r="G261" s="280"/>
      <c r="H261" s="303"/>
      <c r="I261" s="303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</row>
    <row r="262" spans="1:9" ht="11.25" customHeight="1" hidden="1">
      <c r="A262" s="296">
        <v>2611</v>
      </c>
      <c r="B262" s="304" t="s">
        <v>151</v>
      </c>
      <c r="C262" s="305">
        <v>1</v>
      </c>
      <c r="D262" s="305">
        <v>1</v>
      </c>
      <c r="E262" s="297" t="s">
        <v>640</v>
      </c>
      <c r="F262" s="322" t="s">
        <v>352</v>
      </c>
      <c r="G262" s="280">
        <f t="shared" si="4"/>
        <v>0</v>
      </c>
      <c r="H262" s="313"/>
      <c r="I262" s="313"/>
    </row>
    <row r="263" spans="1:9" ht="36" hidden="1">
      <c r="A263" s="296"/>
      <c r="B263" s="304"/>
      <c r="C263" s="305"/>
      <c r="D263" s="305"/>
      <c r="E263" s="297" t="s">
        <v>230</v>
      </c>
      <c r="F263" s="312"/>
      <c r="G263" s="280">
        <f t="shared" si="4"/>
        <v>0</v>
      </c>
      <c r="H263" s="313"/>
      <c r="I263" s="313"/>
    </row>
    <row r="264" spans="1:46" s="89" customFormat="1" ht="54.75" customHeight="1">
      <c r="A264" s="296">
        <v>2620</v>
      </c>
      <c r="B264" s="290" t="s">
        <v>151</v>
      </c>
      <c r="C264" s="291">
        <v>2</v>
      </c>
      <c r="D264" s="291">
        <v>0</v>
      </c>
      <c r="E264" s="314" t="s">
        <v>641</v>
      </c>
      <c r="F264" s="301" t="s">
        <v>353</v>
      </c>
      <c r="G264" s="280">
        <f t="shared" si="4"/>
        <v>0</v>
      </c>
      <c r="H264" s="313"/>
      <c r="I264" s="313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</row>
    <row r="265" spans="1:9" ht="15" customHeight="1">
      <c r="A265" s="296"/>
      <c r="B265" s="290"/>
      <c r="C265" s="291"/>
      <c r="D265" s="291"/>
      <c r="E265" s="297" t="s">
        <v>27</v>
      </c>
      <c r="F265" s="301"/>
      <c r="G265" s="280"/>
      <c r="H265" s="303"/>
      <c r="I265" s="303"/>
    </row>
    <row r="266" spans="1:9" ht="26.25" customHeight="1">
      <c r="A266" s="296">
        <v>2621</v>
      </c>
      <c r="B266" s="304" t="s">
        <v>151</v>
      </c>
      <c r="C266" s="305">
        <v>2</v>
      </c>
      <c r="D266" s="305">
        <v>1</v>
      </c>
      <c r="E266" s="297" t="s">
        <v>641</v>
      </c>
      <c r="F266" s="322" t="s">
        <v>354</v>
      </c>
      <c r="G266" s="280">
        <f t="shared" si="4"/>
        <v>0</v>
      </c>
      <c r="H266" s="313"/>
      <c r="I266" s="313"/>
    </row>
    <row r="267" spans="1:9" ht="36">
      <c r="A267" s="296"/>
      <c r="B267" s="304"/>
      <c r="C267" s="305"/>
      <c r="D267" s="305"/>
      <c r="E267" s="297" t="s">
        <v>230</v>
      </c>
      <c r="F267" s="312"/>
      <c r="G267" s="280">
        <f t="shared" si="4"/>
        <v>0</v>
      </c>
      <c r="H267" s="313"/>
      <c r="I267" s="313"/>
    </row>
    <row r="268" spans="1:46" s="89" customFormat="1" ht="10.5" customHeight="1">
      <c r="A268" s="296">
        <v>2630</v>
      </c>
      <c r="B268" s="290" t="s">
        <v>151</v>
      </c>
      <c r="C268" s="291">
        <v>3</v>
      </c>
      <c r="D268" s="291">
        <v>0</v>
      </c>
      <c r="E268" s="314" t="s">
        <v>642</v>
      </c>
      <c r="F268" s="301" t="s">
        <v>355</v>
      </c>
      <c r="G268" s="280">
        <f t="shared" si="4"/>
        <v>0</v>
      </c>
      <c r="H268" s="313"/>
      <c r="I268" s="313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</row>
    <row r="269" spans="1:9" ht="15">
      <c r="A269" s="296"/>
      <c r="B269" s="290"/>
      <c r="C269" s="291"/>
      <c r="D269" s="291"/>
      <c r="E269" s="297" t="s">
        <v>27</v>
      </c>
      <c r="F269" s="301"/>
      <c r="G269" s="280"/>
      <c r="H269" s="303"/>
      <c r="I269" s="303"/>
    </row>
    <row r="270" spans="1:9" ht="25.5" customHeight="1">
      <c r="A270" s="296">
        <v>2631</v>
      </c>
      <c r="B270" s="304" t="s">
        <v>151</v>
      </c>
      <c r="C270" s="305">
        <v>3</v>
      </c>
      <c r="D270" s="305">
        <v>1</v>
      </c>
      <c r="E270" s="297" t="s">
        <v>643</v>
      </c>
      <c r="F270" s="329" t="s">
        <v>356</v>
      </c>
      <c r="G270" s="280">
        <f t="shared" si="4"/>
        <v>0</v>
      </c>
      <c r="H270" s="313"/>
      <c r="I270" s="313"/>
    </row>
    <row r="271" spans="1:9" ht="36">
      <c r="A271" s="296"/>
      <c r="B271" s="304"/>
      <c r="C271" s="305"/>
      <c r="D271" s="305"/>
      <c r="E271" s="297" t="s">
        <v>230</v>
      </c>
      <c r="F271" s="312"/>
      <c r="G271" s="280">
        <f t="shared" si="4"/>
        <v>0</v>
      </c>
      <c r="H271" s="313"/>
      <c r="I271" s="313"/>
    </row>
    <row r="272" spans="1:46" s="89" customFormat="1" ht="10.5" customHeight="1">
      <c r="A272" s="296">
        <v>2640</v>
      </c>
      <c r="B272" s="290" t="s">
        <v>151</v>
      </c>
      <c r="C272" s="291">
        <v>4</v>
      </c>
      <c r="D272" s="291">
        <v>0</v>
      </c>
      <c r="E272" s="314" t="s">
        <v>644</v>
      </c>
      <c r="F272" s="301" t="s">
        <v>357</v>
      </c>
      <c r="G272" s="320">
        <f t="shared" si="4"/>
        <v>0</v>
      </c>
      <c r="H272" s="318">
        <f>H274</f>
        <v>0</v>
      </c>
      <c r="I272" s="318">
        <f>I274</f>
        <v>0</v>
      </c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</row>
    <row r="273" spans="1:9" ht="15">
      <c r="A273" s="296"/>
      <c r="B273" s="290"/>
      <c r="C273" s="291"/>
      <c r="D273" s="291"/>
      <c r="E273" s="297" t="s">
        <v>27</v>
      </c>
      <c r="F273" s="301"/>
      <c r="G273" s="320"/>
      <c r="H273" s="302"/>
      <c r="I273" s="303"/>
    </row>
    <row r="274" spans="1:9" ht="27" customHeight="1">
      <c r="A274" s="296">
        <v>2641</v>
      </c>
      <c r="B274" s="304" t="s">
        <v>151</v>
      </c>
      <c r="C274" s="305">
        <v>4</v>
      </c>
      <c r="D274" s="305">
        <v>1</v>
      </c>
      <c r="E274" s="297" t="s">
        <v>645</v>
      </c>
      <c r="F274" s="322" t="s">
        <v>358</v>
      </c>
      <c r="G274" s="320">
        <f t="shared" si="4"/>
        <v>0</v>
      </c>
      <c r="H274" s="318"/>
      <c r="I274" s="313"/>
    </row>
    <row r="275" spans="1:9" ht="36">
      <c r="A275" s="296"/>
      <c r="B275" s="304"/>
      <c r="C275" s="305"/>
      <c r="D275" s="305"/>
      <c r="E275" s="297" t="s">
        <v>230</v>
      </c>
      <c r="F275" s="312"/>
      <c r="G275" s="320">
        <f t="shared" si="4"/>
        <v>3000</v>
      </c>
      <c r="H275" s="318">
        <f>H276</f>
        <v>0</v>
      </c>
      <c r="I275" s="318">
        <f>I276+I277+I278</f>
        <v>3000</v>
      </c>
    </row>
    <row r="276" spans="1:46" s="89" customFormat="1" ht="15.75" customHeight="1">
      <c r="A276" s="296"/>
      <c r="B276" s="304"/>
      <c r="C276" s="305"/>
      <c r="D276" s="305"/>
      <c r="E276" s="297" t="s">
        <v>359</v>
      </c>
      <c r="F276" s="312"/>
      <c r="G276" s="320">
        <f t="shared" si="4"/>
        <v>0</v>
      </c>
      <c r="H276" s="318"/>
      <c r="I276" s="313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</row>
    <row r="277" spans="1:9" ht="24">
      <c r="A277" s="296"/>
      <c r="B277" s="304"/>
      <c r="C277" s="305"/>
      <c r="D277" s="305"/>
      <c r="E277" s="424" t="s">
        <v>453</v>
      </c>
      <c r="F277" s="312"/>
      <c r="G277" s="320">
        <f t="shared" si="4"/>
        <v>2900</v>
      </c>
      <c r="H277" s="318"/>
      <c r="I277" s="313">
        <v>2900</v>
      </c>
    </row>
    <row r="278" spans="1:9" ht="24.75" customHeight="1">
      <c r="A278" s="296"/>
      <c r="B278" s="304"/>
      <c r="C278" s="305"/>
      <c r="D278" s="305"/>
      <c r="E278" s="423" t="s">
        <v>452</v>
      </c>
      <c r="F278" s="312"/>
      <c r="G278" s="320">
        <f t="shared" si="4"/>
        <v>100</v>
      </c>
      <c r="H278" s="318"/>
      <c r="I278" s="313">
        <v>100</v>
      </c>
    </row>
    <row r="279" spans="1:9" ht="17.25" customHeight="1">
      <c r="A279" s="296">
        <v>2650</v>
      </c>
      <c r="B279" s="290" t="s">
        <v>151</v>
      </c>
      <c r="C279" s="291">
        <v>5</v>
      </c>
      <c r="D279" s="291">
        <v>0</v>
      </c>
      <c r="E279" s="314" t="s">
        <v>766</v>
      </c>
      <c r="F279" s="301" t="s">
        <v>360</v>
      </c>
      <c r="G279" s="280">
        <f t="shared" si="4"/>
        <v>0</v>
      </c>
      <c r="H279" s="313"/>
      <c r="I279" s="313"/>
    </row>
    <row r="280" spans="1:9" ht="15">
      <c r="A280" s="296"/>
      <c r="B280" s="290"/>
      <c r="C280" s="291"/>
      <c r="D280" s="291"/>
      <c r="E280" s="297" t="s">
        <v>27</v>
      </c>
      <c r="F280" s="301"/>
      <c r="G280" s="280"/>
      <c r="H280" s="303"/>
      <c r="I280" s="303"/>
    </row>
    <row r="281" spans="1:9" ht="17.25" customHeight="1">
      <c r="A281" s="296">
        <v>2651</v>
      </c>
      <c r="B281" s="304" t="s">
        <v>151</v>
      </c>
      <c r="C281" s="305">
        <v>5</v>
      </c>
      <c r="D281" s="305">
        <v>1</v>
      </c>
      <c r="E281" s="297" t="s">
        <v>766</v>
      </c>
      <c r="F281" s="322" t="s">
        <v>361</v>
      </c>
      <c r="G281" s="280">
        <f t="shared" si="4"/>
        <v>0</v>
      </c>
      <c r="H281" s="313"/>
      <c r="I281" s="313"/>
    </row>
    <row r="282" spans="1:9" ht="36">
      <c r="A282" s="296"/>
      <c r="B282" s="304"/>
      <c r="C282" s="305"/>
      <c r="D282" s="305"/>
      <c r="E282" s="297" t="s">
        <v>230</v>
      </c>
      <c r="F282" s="312"/>
      <c r="G282" s="280">
        <f t="shared" si="4"/>
        <v>0</v>
      </c>
      <c r="H282" s="313"/>
      <c r="I282" s="313"/>
    </row>
    <row r="283" spans="1:46" s="89" customFormat="1" ht="10.5" customHeight="1">
      <c r="A283" s="296">
        <v>2660</v>
      </c>
      <c r="B283" s="290" t="s">
        <v>151</v>
      </c>
      <c r="C283" s="291">
        <v>6</v>
      </c>
      <c r="D283" s="291">
        <v>0</v>
      </c>
      <c r="E283" s="314" t="s">
        <v>769</v>
      </c>
      <c r="F283" s="324" t="s">
        <v>362</v>
      </c>
      <c r="G283" s="280">
        <f t="shared" si="4"/>
        <v>0</v>
      </c>
      <c r="H283" s="313"/>
      <c r="I283" s="313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</row>
    <row r="284" spans="1:9" ht="15">
      <c r="A284" s="296"/>
      <c r="B284" s="290"/>
      <c r="C284" s="291"/>
      <c r="D284" s="291"/>
      <c r="E284" s="297" t="s">
        <v>27</v>
      </c>
      <c r="F284" s="301"/>
      <c r="G284" s="280"/>
      <c r="H284" s="303"/>
      <c r="I284" s="303"/>
    </row>
    <row r="285" spans="1:9" ht="23.25" customHeight="1">
      <c r="A285" s="296">
        <v>2661</v>
      </c>
      <c r="B285" s="304" t="s">
        <v>151</v>
      </c>
      <c r="C285" s="305">
        <v>6</v>
      </c>
      <c r="D285" s="305">
        <v>1</v>
      </c>
      <c r="E285" s="297" t="s">
        <v>769</v>
      </c>
      <c r="F285" s="322" t="s">
        <v>363</v>
      </c>
      <c r="G285" s="280">
        <f t="shared" si="4"/>
        <v>0</v>
      </c>
      <c r="H285" s="313"/>
      <c r="I285" s="313"/>
    </row>
    <row r="286" spans="1:9" ht="23.25" customHeight="1">
      <c r="A286" s="296"/>
      <c r="B286" s="304"/>
      <c r="C286" s="305"/>
      <c r="D286" s="305"/>
      <c r="E286" s="297" t="s">
        <v>230</v>
      </c>
      <c r="F286" s="312"/>
      <c r="G286" s="280">
        <f t="shared" si="4"/>
        <v>0</v>
      </c>
      <c r="H286" s="313"/>
      <c r="I286" s="313"/>
    </row>
    <row r="287" spans="1:46" s="89" customFormat="1" ht="10.5" customHeight="1">
      <c r="A287" s="289">
        <v>2700</v>
      </c>
      <c r="B287" s="290" t="s">
        <v>152</v>
      </c>
      <c r="C287" s="291">
        <v>0</v>
      </c>
      <c r="D287" s="291">
        <v>0</v>
      </c>
      <c r="E287" s="325" t="s">
        <v>744</v>
      </c>
      <c r="F287" s="323" t="s">
        <v>364</v>
      </c>
      <c r="G287" s="280">
        <f t="shared" si="4"/>
        <v>0</v>
      </c>
      <c r="H287" s="313">
        <f>H289+H297+H307+H317+H321+H325</f>
        <v>0</v>
      </c>
      <c r="I287" s="313">
        <f>I289+I297+I307+I317+I321+I325</f>
        <v>0</v>
      </c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</row>
    <row r="288" spans="1:9" ht="24" customHeight="1">
      <c r="A288" s="296"/>
      <c r="B288" s="290"/>
      <c r="C288" s="291"/>
      <c r="D288" s="291"/>
      <c r="E288" s="297" t="s">
        <v>26</v>
      </c>
      <c r="F288" s="298"/>
      <c r="G288" s="280"/>
      <c r="H288" s="313"/>
      <c r="I288" s="313"/>
    </row>
    <row r="289" spans="1:9" ht="26.25" customHeight="1">
      <c r="A289" s="296">
        <v>2710</v>
      </c>
      <c r="B289" s="290" t="s">
        <v>152</v>
      </c>
      <c r="C289" s="291">
        <v>1</v>
      </c>
      <c r="D289" s="291">
        <v>0</v>
      </c>
      <c r="E289" s="314" t="s">
        <v>770</v>
      </c>
      <c r="F289" s="301" t="s">
        <v>365</v>
      </c>
      <c r="G289" s="280">
        <f t="shared" si="4"/>
        <v>0</v>
      </c>
      <c r="H289" s="313"/>
      <c r="I289" s="313"/>
    </row>
    <row r="290" spans="1:46" s="86" customFormat="1" ht="25.5" customHeight="1">
      <c r="A290" s="296"/>
      <c r="B290" s="290"/>
      <c r="C290" s="291"/>
      <c r="D290" s="291"/>
      <c r="E290" s="297" t="s">
        <v>27</v>
      </c>
      <c r="F290" s="301"/>
      <c r="G290" s="280"/>
      <c r="H290" s="303"/>
      <c r="I290" s="303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</row>
    <row r="291" spans="1:9" ht="11.25" customHeight="1">
      <c r="A291" s="296">
        <v>2711</v>
      </c>
      <c r="B291" s="304" t="s">
        <v>152</v>
      </c>
      <c r="C291" s="305">
        <v>1</v>
      </c>
      <c r="D291" s="305">
        <v>1</v>
      </c>
      <c r="E291" s="297" t="s">
        <v>771</v>
      </c>
      <c r="F291" s="322" t="s">
        <v>366</v>
      </c>
      <c r="G291" s="280">
        <f t="shared" si="4"/>
        <v>0</v>
      </c>
      <c r="H291" s="313"/>
      <c r="I291" s="313"/>
    </row>
    <row r="292" spans="1:9" ht="21.75" customHeight="1">
      <c r="A292" s="296"/>
      <c r="B292" s="304"/>
      <c r="C292" s="305"/>
      <c r="D292" s="305"/>
      <c r="E292" s="297" t="s">
        <v>230</v>
      </c>
      <c r="F292" s="312"/>
      <c r="G292" s="280">
        <f t="shared" si="4"/>
        <v>0</v>
      </c>
      <c r="H292" s="313"/>
      <c r="I292" s="313"/>
    </row>
    <row r="293" spans="1:46" s="89" customFormat="1" ht="10.5" customHeight="1">
      <c r="A293" s="296">
        <v>2712</v>
      </c>
      <c r="B293" s="304" t="s">
        <v>152</v>
      </c>
      <c r="C293" s="305">
        <v>1</v>
      </c>
      <c r="D293" s="305">
        <v>2</v>
      </c>
      <c r="E293" s="297" t="s">
        <v>772</v>
      </c>
      <c r="F293" s="322" t="s">
        <v>367</v>
      </c>
      <c r="G293" s="280">
        <f t="shared" si="4"/>
        <v>0</v>
      </c>
      <c r="H293" s="313"/>
      <c r="I293" s="313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</row>
    <row r="294" spans="1:9" ht="36">
      <c r="A294" s="296"/>
      <c r="B294" s="304"/>
      <c r="C294" s="305"/>
      <c r="D294" s="305"/>
      <c r="E294" s="297" t="s">
        <v>230</v>
      </c>
      <c r="F294" s="312"/>
      <c r="G294" s="280">
        <f t="shared" si="4"/>
        <v>0</v>
      </c>
      <c r="H294" s="313"/>
      <c r="I294" s="313"/>
    </row>
    <row r="295" spans="1:9" ht="24.75" customHeight="1">
      <c r="A295" s="296">
        <v>2713</v>
      </c>
      <c r="B295" s="304" t="s">
        <v>152</v>
      </c>
      <c r="C295" s="305">
        <v>1</v>
      </c>
      <c r="D295" s="305">
        <v>3</v>
      </c>
      <c r="E295" s="297" t="s">
        <v>914</v>
      </c>
      <c r="F295" s="322" t="s">
        <v>368</v>
      </c>
      <c r="G295" s="280">
        <f t="shared" si="4"/>
        <v>0</v>
      </c>
      <c r="H295" s="313"/>
      <c r="I295" s="313"/>
    </row>
    <row r="296" spans="1:9" ht="36">
      <c r="A296" s="296"/>
      <c r="B296" s="304"/>
      <c r="C296" s="305"/>
      <c r="D296" s="305"/>
      <c r="E296" s="297" t="s">
        <v>230</v>
      </c>
      <c r="F296" s="312"/>
      <c r="G296" s="280">
        <f t="shared" si="4"/>
        <v>0</v>
      </c>
      <c r="H296" s="313"/>
      <c r="I296" s="313"/>
    </row>
    <row r="297" spans="1:9" ht="26.25" customHeight="1">
      <c r="A297" s="296">
        <v>2720</v>
      </c>
      <c r="B297" s="290" t="s">
        <v>152</v>
      </c>
      <c r="C297" s="291">
        <v>2</v>
      </c>
      <c r="D297" s="291">
        <v>0</v>
      </c>
      <c r="E297" s="314" t="s">
        <v>153</v>
      </c>
      <c r="F297" s="301" t="s">
        <v>369</v>
      </c>
      <c r="G297" s="280">
        <f t="shared" si="4"/>
        <v>0</v>
      </c>
      <c r="H297" s="313"/>
      <c r="I297" s="313"/>
    </row>
    <row r="298" spans="1:9" ht="15">
      <c r="A298" s="296"/>
      <c r="B298" s="290"/>
      <c r="C298" s="291"/>
      <c r="D298" s="291"/>
      <c r="E298" s="297" t="s">
        <v>27</v>
      </c>
      <c r="F298" s="301"/>
      <c r="G298" s="280"/>
      <c r="H298" s="303"/>
      <c r="I298" s="303"/>
    </row>
    <row r="299" spans="1:9" ht="24.75" customHeight="1">
      <c r="A299" s="296">
        <v>2721</v>
      </c>
      <c r="B299" s="304" t="s">
        <v>152</v>
      </c>
      <c r="C299" s="305">
        <v>2</v>
      </c>
      <c r="D299" s="305">
        <v>1</v>
      </c>
      <c r="E299" s="297" t="s">
        <v>773</v>
      </c>
      <c r="F299" s="322" t="s">
        <v>370</v>
      </c>
      <c r="G299" s="280">
        <f t="shared" si="4"/>
        <v>0</v>
      </c>
      <c r="H299" s="313"/>
      <c r="I299" s="313"/>
    </row>
    <row r="300" spans="1:9" ht="36">
      <c r="A300" s="296"/>
      <c r="B300" s="304"/>
      <c r="C300" s="305"/>
      <c r="D300" s="305"/>
      <c r="E300" s="297" t="s">
        <v>230</v>
      </c>
      <c r="F300" s="312"/>
      <c r="G300" s="280">
        <f t="shared" si="4"/>
        <v>0</v>
      </c>
      <c r="H300" s="313"/>
      <c r="I300" s="313"/>
    </row>
    <row r="301" spans="1:46" s="89" customFormat="1" ht="10.5" customHeight="1">
      <c r="A301" s="296">
        <v>2722</v>
      </c>
      <c r="B301" s="304" t="s">
        <v>152</v>
      </c>
      <c r="C301" s="305">
        <v>2</v>
      </c>
      <c r="D301" s="305">
        <v>2</v>
      </c>
      <c r="E301" s="297" t="s">
        <v>774</v>
      </c>
      <c r="F301" s="322" t="s">
        <v>371</v>
      </c>
      <c r="G301" s="280">
        <f t="shared" si="4"/>
        <v>0</v>
      </c>
      <c r="H301" s="313"/>
      <c r="I301" s="313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</row>
    <row r="302" spans="1:9" ht="36">
      <c r="A302" s="296"/>
      <c r="B302" s="304"/>
      <c r="C302" s="305"/>
      <c r="D302" s="305"/>
      <c r="E302" s="297" t="s">
        <v>230</v>
      </c>
      <c r="F302" s="312"/>
      <c r="G302" s="280">
        <f t="shared" si="4"/>
        <v>0</v>
      </c>
      <c r="H302" s="313"/>
      <c r="I302" s="313"/>
    </row>
    <row r="303" spans="1:9" ht="24.75" customHeight="1">
      <c r="A303" s="296">
        <v>2723</v>
      </c>
      <c r="B303" s="304" t="s">
        <v>152</v>
      </c>
      <c r="C303" s="305">
        <v>2</v>
      </c>
      <c r="D303" s="305">
        <v>3</v>
      </c>
      <c r="E303" s="297" t="s">
        <v>915</v>
      </c>
      <c r="F303" s="322" t="s">
        <v>372</v>
      </c>
      <c r="G303" s="280">
        <f t="shared" si="4"/>
        <v>0</v>
      </c>
      <c r="H303" s="313"/>
      <c r="I303" s="313"/>
    </row>
    <row r="304" spans="1:9" ht="15.75" customHeight="1">
      <c r="A304" s="296"/>
      <c r="B304" s="304"/>
      <c r="C304" s="305"/>
      <c r="D304" s="305"/>
      <c r="E304" s="297" t="s">
        <v>230</v>
      </c>
      <c r="F304" s="312"/>
      <c r="G304" s="280">
        <f t="shared" si="4"/>
        <v>0</v>
      </c>
      <c r="H304" s="313"/>
      <c r="I304" s="313"/>
    </row>
    <row r="305" spans="1:9" ht="24.75" customHeight="1">
      <c r="A305" s="296">
        <v>2724</v>
      </c>
      <c r="B305" s="304" t="s">
        <v>152</v>
      </c>
      <c r="C305" s="305">
        <v>2</v>
      </c>
      <c r="D305" s="305">
        <v>4</v>
      </c>
      <c r="E305" s="297" t="s">
        <v>775</v>
      </c>
      <c r="F305" s="322" t="s">
        <v>373</v>
      </c>
      <c r="G305" s="280">
        <f t="shared" si="4"/>
        <v>0</v>
      </c>
      <c r="H305" s="313"/>
      <c r="I305" s="313"/>
    </row>
    <row r="306" spans="1:9" ht="36">
      <c r="A306" s="296"/>
      <c r="B306" s="304"/>
      <c r="C306" s="305"/>
      <c r="D306" s="305"/>
      <c r="E306" s="297" t="s">
        <v>230</v>
      </c>
      <c r="F306" s="312"/>
      <c r="G306" s="280">
        <f t="shared" si="4"/>
        <v>0</v>
      </c>
      <c r="H306" s="313"/>
      <c r="I306" s="313"/>
    </row>
    <row r="307" spans="1:9" ht="18.75" customHeight="1">
      <c r="A307" s="296"/>
      <c r="B307" s="290" t="s">
        <v>152</v>
      </c>
      <c r="C307" s="291">
        <v>3</v>
      </c>
      <c r="D307" s="291">
        <v>0</v>
      </c>
      <c r="E307" s="314" t="s">
        <v>776</v>
      </c>
      <c r="F307" s="301" t="s">
        <v>374</v>
      </c>
      <c r="G307" s="280">
        <f t="shared" si="4"/>
        <v>0</v>
      </c>
      <c r="H307" s="313"/>
      <c r="I307" s="313"/>
    </row>
    <row r="308" spans="2:9" ht="15">
      <c r="B308" s="290"/>
      <c r="C308" s="291"/>
      <c r="D308" s="291"/>
      <c r="E308" s="297" t="s">
        <v>27</v>
      </c>
      <c r="F308" s="301"/>
      <c r="G308" s="280"/>
      <c r="H308" s="303"/>
      <c r="I308" s="303"/>
    </row>
    <row r="309" spans="1:9" ht="24.75" customHeight="1">
      <c r="A309" s="296">
        <v>2731</v>
      </c>
      <c r="B309" s="304" t="s">
        <v>152</v>
      </c>
      <c r="C309" s="305">
        <v>3</v>
      </c>
      <c r="D309" s="305">
        <v>1</v>
      </c>
      <c r="E309" s="297" t="s">
        <v>777</v>
      </c>
      <c r="F309" s="312" t="s">
        <v>375</v>
      </c>
      <c r="G309" s="280">
        <f t="shared" si="4"/>
        <v>0</v>
      </c>
      <c r="H309" s="313"/>
      <c r="I309" s="313"/>
    </row>
    <row r="310" spans="1:9" ht="36">
      <c r="A310" s="296"/>
      <c r="B310" s="304"/>
      <c r="C310" s="305"/>
      <c r="D310" s="305"/>
      <c r="E310" s="297" t="s">
        <v>230</v>
      </c>
      <c r="F310" s="312"/>
      <c r="G310" s="280">
        <f t="shared" si="4"/>
        <v>0</v>
      </c>
      <c r="H310" s="313"/>
      <c r="I310" s="313"/>
    </row>
    <row r="311" spans="1:46" s="89" customFormat="1" ht="10.5" customHeight="1">
      <c r="A311" s="296">
        <v>2732</v>
      </c>
      <c r="B311" s="304" t="s">
        <v>152</v>
      </c>
      <c r="C311" s="305">
        <v>3</v>
      </c>
      <c r="D311" s="305">
        <v>2</v>
      </c>
      <c r="E311" s="297" t="s">
        <v>778</v>
      </c>
      <c r="F311" s="312" t="s">
        <v>376</v>
      </c>
      <c r="G311" s="280">
        <f t="shared" si="4"/>
        <v>0</v>
      </c>
      <c r="H311" s="313"/>
      <c r="I311" s="313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</row>
    <row r="312" spans="1:9" ht="15" customHeight="1">
      <c r="A312" s="296"/>
      <c r="B312" s="304"/>
      <c r="C312" s="305"/>
      <c r="D312" s="305"/>
      <c r="E312" s="297" t="s">
        <v>230</v>
      </c>
      <c r="F312" s="312"/>
      <c r="G312" s="280">
        <f t="shared" si="4"/>
        <v>0</v>
      </c>
      <c r="H312" s="313"/>
      <c r="I312" s="313"/>
    </row>
    <row r="313" spans="1:9" ht="24.75" customHeight="1">
      <c r="A313" s="296">
        <v>2733</v>
      </c>
      <c r="B313" s="304" t="s">
        <v>152</v>
      </c>
      <c r="C313" s="305">
        <v>3</v>
      </c>
      <c r="D313" s="305">
        <v>3</v>
      </c>
      <c r="E313" s="297" t="s">
        <v>779</v>
      </c>
      <c r="F313" s="312" t="s">
        <v>377</v>
      </c>
      <c r="G313" s="280">
        <f t="shared" si="4"/>
        <v>0</v>
      </c>
      <c r="H313" s="313"/>
      <c r="I313" s="313"/>
    </row>
    <row r="314" spans="1:9" ht="18" customHeight="1">
      <c r="A314" s="296"/>
      <c r="B314" s="304"/>
      <c r="C314" s="305"/>
      <c r="D314" s="305"/>
      <c r="E314" s="297" t="s">
        <v>230</v>
      </c>
      <c r="F314" s="312"/>
      <c r="G314" s="280">
        <f t="shared" si="4"/>
        <v>0</v>
      </c>
      <c r="H314" s="313"/>
      <c r="I314" s="313"/>
    </row>
    <row r="315" spans="1:9" ht="25.5" customHeight="1">
      <c r="A315" s="296">
        <v>2734</v>
      </c>
      <c r="B315" s="304" t="s">
        <v>152</v>
      </c>
      <c r="C315" s="305">
        <v>3</v>
      </c>
      <c r="D315" s="305">
        <v>4</v>
      </c>
      <c r="E315" s="297" t="s">
        <v>780</v>
      </c>
      <c r="F315" s="312" t="s">
        <v>378</v>
      </c>
      <c r="G315" s="280">
        <f t="shared" si="4"/>
        <v>0</v>
      </c>
      <c r="H315" s="313"/>
      <c r="I315" s="313"/>
    </row>
    <row r="316" spans="1:9" ht="16.5" customHeight="1">
      <c r="A316" s="296"/>
      <c r="B316" s="304"/>
      <c r="C316" s="305"/>
      <c r="D316" s="305"/>
      <c r="E316" s="297" t="s">
        <v>230</v>
      </c>
      <c r="F316" s="312"/>
      <c r="G316" s="280">
        <f t="shared" si="4"/>
        <v>0</v>
      </c>
      <c r="H316" s="313"/>
      <c r="I316" s="313"/>
    </row>
    <row r="317" spans="1:9" ht="27" customHeight="1">
      <c r="A317" s="296">
        <v>2740</v>
      </c>
      <c r="B317" s="290" t="s">
        <v>152</v>
      </c>
      <c r="C317" s="291">
        <v>4</v>
      </c>
      <c r="D317" s="291">
        <v>0</v>
      </c>
      <c r="E317" s="314" t="s">
        <v>781</v>
      </c>
      <c r="F317" s="301" t="s">
        <v>379</v>
      </c>
      <c r="G317" s="280">
        <f t="shared" si="4"/>
        <v>0</v>
      </c>
      <c r="H317" s="313"/>
      <c r="I317" s="313"/>
    </row>
    <row r="318" spans="1:9" ht="15">
      <c r="A318" s="296"/>
      <c r="B318" s="290"/>
      <c r="C318" s="291"/>
      <c r="D318" s="291"/>
      <c r="E318" s="297" t="s">
        <v>27</v>
      </c>
      <c r="F318" s="301"/>
      <c r="G318" s="280"/>
      <c r="H318" s="303"/>
      <c r="I318" s="303"/>
    </row>
    <row r="319" spans="1:9" ht="26.25" customHeight="1">
      <c r="A319" s="296">
        <v>2741</v>
      </c>
      <c r="B319" s="304" t="s">
        <v>152</v>
      </c>
      <c r="C319" s="305">
        <v>4</v>
      </c>
      <c r="D319" s="305">
        <v>1</v>
      </c>
      <c r="E319" s="297" t="s">
        <v>781</v>
      </c>
      <c r="F319" s="322" t="s">
        <v>380</v>
      </c>
      <c r="G319" s="280">
        <f aca="true" t="shared" si="5" ref="G319:G338">H319+I319</f>
        <v>0</v>
      </c>
      <c r="H319" s="313"/>
      <c r="I319" s="313"/>
    </row>
    <row r="320" spans="1:9" ht="36">
      <c r="A320" s="296"/>
      <c r="B320" s="304"/>
      <c r="C320" s="305"/>
      <c r="D320" s="305"/>
      <c r="E320" s="297" t="s">
        <v>230</v>
      </c>
      <c r="F320" s="312"/>
      <c r="G320" s="280">
        <f t="shared" si="5"/>
        <v>0</v>
      </c>
      <c r="H320" s="313"/>
      <c r="I320" s="313"/>
    </row>
    <row r="321" spans="1:46" s="89" customFormat="1" ht="10.5" customHeight="1">
      <c r="A321" s="296">
        <v>2750</v>
      </c>
      <c r="B321" s="290" t="s">
        <v>152</v>
      </c>
      <c r="C321" s="291">
        <v>5</v>
      </c>
      <c r="D321" s="291">
        <v>0</v>
      </c>
      <c r="E321" s="314" t="s">
        <v>782</v>
      </c>
      <c r="F321" s="301" t="s">
        <v>381</v>
      </c>
      <c r="G321" s="280">
        <f t="shared" si="5"/>
        <v>0</v>
      </c>
      <c r="H321" s="313"/>
      <c r="I321" s="313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</row>
    <row r="322" spans="1:9" ht="15">
      <c r="A322" s="296"/>
      <c r="B322" s="290"/>
      <c r="C322" s="291"/>
      <c r="D322" s="291"/>
      <c r="E322" s="297" t="s">
        <v>27</v>
      </c>
      <c r="F322" s="301"/>
      <c r="G322" s="280"/>
      <c r="H322" s="303"/>
      <c r="I322" s="303"/>
    </row>
    <row r="323" spans="1:9" ht="25.5" customHeight="1">
      <c r="A323" s="296">
        <v>2751</v>
      </c>
      <c r="B323" s="304" t="s">
        <v>152</v>
      </c>
      <c r="C323" s="305">
        <v>5</v>
      </c>
      <c r="D323" s="305">
        <v>1</v>
      </c>
      <c r="E323" s="297" t="s">
        <v>782</v>
      </c>
      <c r="F323" s="322" t="s">
        <v>381</v>
      </c>
      <c r="G323" s="280">
        <f t="shared" si="5"/>
        <v>0</v>
      </c>
      <c r="H323" s="313"/>
      <c r="I323" s="313"/>
    </row>
    <row r="324" spans="1:9" ht="36">
      <c r="A324" s="296"/>
      <c r="B324" s="304"/>
      <c r="C324" s="305"/>
      <c r="D324" s="305"/>
      <c r="E324" s="297" t="s">
        <v>230</v>
      </c>
      <c r="F324" s="312"/>
      <c r="G324" s="280">
        <f t="shared" si="5"/>
        <v>0</v>
      </c>
      <c r="H324" s="313"/>
      <c r="I324" s="313"/>
    </row>
    <row r="325" spans="1:46" s="89" customFormat="1" ht="10.5" customHeight="1">
      <c r="A325" s="296">
        <v>2760</v>
      </c>
      <c r="B325" s="290" t="s">
        <v>152</v>
      </c>
      <c r="C325" s="291">
        <v>6</v>
      </c>
      <c r="D325" s="291">
        <v>0</v>
      </c>
      <c r="E325" s="314" t="s">
        <v>783</v>
      </c>
      <c r="F325" s="301" t="s">
        <v>382</v>
      </c>
      <c r="G325" s="280">
        <f t="shared" si="5"/>
        <v>0</v>
      </c>
      <c r="H325" s="313"/>
      <c r="I325" s="313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</row>
    <row r="326" spans="1:9" ht="15">
      <c r="A326" s="296"/>
      <c r="B326" s="290"/>
      <c r="C326" s="291"/>
      <c r="D326" s="291"/>
      <c r="E326" s="297" t="s">
        <v>27</v>
      </c>
      <c r="F326" s="301"/>
      <c r="G326" s="280"/>
      <c r="H326" s="303"/>
      <c r="I326" s="303"/>
    </row>
    <row r="327" spans="1:9" ht="24" customHeight="1">
      <c r="A327" s="296">
        <v>2761</v>
      </c>
      <c r="B327" s="304" t="s">
        <v>152</v>
      </c>
      <c r="C327" s="305">
        <v>6</v>
      </c>
      <c r="D327" s="305">
        <v>1</v>
      </c>
      <c r="E327" s="297" t="s">
        <v>154</v>
      </c>
      <c r="F327" s="301"/>
      <c r="G327" s="280">
        <f t="shared" si="5"/>
        <v>0</v>
      </c>
      <c r="H327" s="313"/>
      <c r="I327" s="313"/>
    </row>
    <row r="328" spans="1:9" ht="36">
      <c r="A328" s="296"/>
      <c r="B328" s="304"/>
      <c r="C328" s="305"/>
      <c r="D328" s="305"/>
      <c r="E328" s="297" t="s">
        <v>230</v>
      </c>
      <c r="F328" s="312"/>
      <c r="G328" s="280">
        <f t="shared" si="5"/>
        <v>0</v>
      </c>
      <c r="H328" s="313"/>
      <c r="I328" s="313"/>
    </row>
    <row r="329" spans="1:46" s="89" customFormat="1" ht="10.5" customHeight="1">
      <c r="A329" s="296">
        <v>2762</v>
      </c>
      <c r="B329" s="304" t="s">
        <v>152</v>
      </c>
      <c r="C329" s="305">
        <v>6</v>
      </c>
      <c r="D329" s="305">
        <v>2</v>
      </c>
      <c r="E329" s="297" t="s">
        <v>783</v>
      </c>
      <c r="F329" s="322" t="s">
        <v>383</v>
      </c>
      <c r="G329" s="280">
        <f t="shared" si="5"/>
        <v>0</v>
      </c>
      <c r="H329" s="313"/>
      <c r="I329" s="313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</row>
    <row r="330" spans="1:9" ht="36">
      <c r="A330" s="296"/>
      <c r="B330" s="304"/>
      <c r="C330" s="305"/>
      <c r="D330" s="305"/>
      <c r="E330" s="297" t="s">
        <v>230</v>
      </c>
      <c r="F330" s="312"/>
      <c r="G330" s="280">
        <f t="shared" si="5"/>
        <v>0</v>
      </c>
      <c r="H330" s="313"/>
      <c r="I330" s="313"/>
    </row>
    <row r="331" spans="1:9" ht="25.5" customHeight="1">
      <c r="A331" s="289">
        <v>2800</v>
      </c>
      <c r="B331" s="290" t="s">
        <v>155</v>
      </c>
      <c r="C331" s="291">
        <v>0</v>
      </c>
      <c r="D331" s="291">
        <v>0</v>
      </c>
      <c r="E331" s="325" t="s">
        <v>745</v>
      </c>
      <c r="F331" s="323" t="s">
        <v>384</v>
      </c>
      <c r="G331" s="320">
        <f t="shared" si="5"/>
        <v>5000</v>
      </c>
      <c r="H331" s="318">
        <f>H333+H338+H358+H366+H375+H379</f>
        <v>0</v>
      </c>
      <c r="I331" s="318">
        <f>I333+I338+I358+I366+I375+I379</f>
        <v>5000</v>
      </c>
    </row>
    <row r="332" spans="1:9" ht="15">
      <c r="A332" s="296"/>
      <c r="B332" s="290"/>
      <c r="C332" s="291"/>
      <c r="D332" s="291"/>
      <c r="E332" s="297" t="s">
        <v>26</v>
      </c>
      <c r="F332" s="298"/>
      <c r="G332" s="320"/>
      <c r="H332" s="318"/>
      <c r="I332" s="313"/>
    </row>
    <row r="333" spans="1:9" ht="22.5" customHeight="1">
      <c r="A333" s="296">
        <v>2810</v>
      </c>
      <c r="B333" s="304" t="s">
        <v>155</v>
      </c>
      <c r="C333" s="305">
        <v>1</v>
      </c>
      <c r="D333" s="305">
        <v>0</v>
      </c>
      <c r="E333" s="314" t="s">
        <v>784</v>
      </c>
      <c r="F333" s="301" t="s">
        <v>385</v>
      </c>
      <c r="G333" s="320">
        <f t="shared" si="5"/>
        <v>0</v>
      </c>
      <c r="H333" s="318">
        <f>H335</f>
        <v>0</v>
      </c>
      <c r="I333" s="313"/>
    </row>
    <row r="334" spans="1:46" s="86" customFormat="1" ht="28.5" customHeight="1">
      <c r="A334" s="296"/>
      <c r="B334" s="290"/>
      <c r="C334" s="291"/>
      <c r="D334" s="291"/>
      <c r="E334" s="297" t="s">
        <v>27</v>
      </c>
      <c r="F334" s="301"/>
      <c r="G334" s="320"/>
      <c r="H334" s="302"/>
      <c r="I334" s="303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</row>
    <row r="335" spans="1:9" ht="11.25" customHeight="1">
      <c r="A335" s="296">
        <v>2811</v>
      </c>
      <c r="B335" s="304" t="s">
        <v>155</v>
      </c>
      <c r="C335" s="305">
        <v>1</v>
      </c>
      <c r="D335" s="305">
        <v>1</v>
      </c>
      <c r="E335" s="297" t="s">
        <v>784</v>
      </c>
      <c r="F335" s="322" t="s">
        <v>386</v>
      </c>
      <c r="G335" s="320">
        <f t="shared" si="5"/>
        <v>0</v>
      </c>
      <c r="H335" s="318"/>
      <c r="I335" s="313"/>
    </row>
    <row r="336" spans="1:9" ht="12.75" customHeight="1">
      <c r="A336" s="296"/>
      <c r="B336" s="304"/>
      <c r="C336" s="305"/>
      <c r="D336" s="305"/>
      <c r="E336" s="297" t="s">
        <v>230</v>
      </c>
      <c r="F336" s="312"/>
      <c r="G336" s="320">
        <f t="shared" si="5"/>
        <v>0</v>
      </c>
      <c r="H336" s="318">
        <f>H337</f>
        <v>0</v>
      </c>
      <c r="I336" s="313"/>
    </row>
    <row r="337" spans="1:46" s="89" customFormat="1" ht="10.5" customHeight="1">
      <c r="A337" s="296"/>
      <c r="B337" s="304"/>
      <c r="C337" s="305"/>
      <c r="D337" s="305"/>
      <c r="E337" s="297" t="s">
        <v>387</v>
      </c>
      <c r="F337" s="312"/>
      <c r="G337" s="320">
        <f t="shared" si="5"/>
        <v>0</v>
      </c>
      <c r="H337" s="318"/>
      <c r="I337" s="313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</row>
    <row r="338" spans="1:9" ht="15.75" customHeight="1">
      <c r="A338" s="296">
        <v>2820</v>
      </c>
      <c r="B338" s="290" t="s">
        <v>155</v>
      </c>
      <c r="C338" s="291">
        <v>2</v>
      </c>
      <c r="D338" s="291">
        <v>0</v>
      </c>
      <c r="E338" s="314" t="s">
        <v>785</v>
      </c>
      <c r="F338" s="301" t="s">
        <v>388</v>
      </c>
      <c r="G338" s="280">
        <f t="shared" si="5"/>
        <v>0</v>
      </c>
      <c r="H338" s="318">
        <v>0</v>
      </c>
      <c r="I338" s="318">
        <f>I340+I345</f>
        <v>0</v>
      </c>
    </row>
    <row r="339" spans="1:9" ht="23.25" customHeight="1">
      <c r="A339" s="296"/>
      <c r="B339" s="290"/>
      <c r="C339" s="291"/>
      <c r="D339" s="291"/>
      <c r="E339" s="297" t="s">
        <v>27</v>
      </c>
      <c r="F339" s="301"/>
      <c r="G339" s="280"/>
      <c r="H339" s="303"/>
      <c r="I339" s="303"/>
    </row>
    <row r="340" spans="1:9" ht="15">
      <c r="A340" s="296">
        <v>2821</v>
      </c>
      <c r="B340" s="304" t="s">
        <v>155</v>
      </c>
      <c r="C340" s="305">
        <v>2</v>
      </c>
      <c r="D340" s="305">
        <v>1</v>
      </c>
      <c r="E340" s="297" t="s">
        <v>156</v>
      </c>
      <c r="F340" s="301"/>
      <c r="G340" s="280">
        <f aca="true" t="shared" si="6" ref="G340:G379">H340+I340</f>
        <v>0</v>
      </c>
      <c r="H340" s="313"/>
      <c r="I340" s="318"/>
    </row>
    <row r="341" spans="1:9" ht="36">
      <c r="A341" s="296"/>
      <c r="B341" s="304"/>
      <c r="C341" s="305"/>
      <c r="D341" s="305"/>
      <c r="E341" s="297" t="s">
        <v>230</v>
      </c>
      <c r="F341" s="312"/>
      <c r="G341" s="280">
        <f t="shared" si="6"/>
        <v>0</v>
      </c>
      <c r="H341" s="313">
        <f>H342</f>
        <v>0</v>
      </c>
      <c r="I341" s="318">
        <f>I342</f>
        <v>0</v>
      </c>
    </row>
    <row r="342" spans="2:46" s="89" customFormat="1" ht="10.5" customHeight="1">
      <c r="B342" s="304"/>
      <c r="C342" s="305"/>
      <c r="D342" s="305"/>
      <c r="E342" s="94" t="s">
        <v>389</v>
      </c>
      <c r="F342" s="312"/>
      <c r="G342" s="280">
        <f t="shared" si="6"/>
        <v>0</v>
      </c>
      <c r="H342" s="313"/>
      <c r="I342" s="31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</row>
    <row r="343" spans="1:9" ht="15">
      <c r="A343" s="296">
        <v>2822</v>
      </c>
      <c r="B343" s="304" t="s">
        <v>155</v>
      </c>
      <c r="C343" s="305">
        <v>2</v>
      </c>
      <c r="D343" s="305">
        <v>2</v>
      </c>
      <c r="E343" s="297" t="s">
        <v>157</v>
      </c>
      <c r="F343" s="301"/>
      <c r="G343" s="280">
        <f t="shared" si="6"/>
        <v>0</v>
      </c>
      <c r="H343" s="313"/>
      <c r="I343" s="313"/>
    </row>
    <row r="344" spans="1:9" ht="27" customHeight="1">
      <c r="A344" s="296"/>
      <c r="B344" s="304"/>
      <c r="C344" s="305"/>
      <c r="D344" s="305"/>
      <c r="E344" s="297" t="s">
        <v>230</v>
      </c>
      <c r="F344" s="312"/>
      <c r="G344" s="280">
        <f t="shared" si="6"/>
        <v>0</v>
      </c>
      <c r="H344" s="313"/>
      <c r="I344" s="313"/>
    </row>
    <row r="345" spans="1:9" ht="24" customHeight="1">
      <c r="A345" s="296"/>
      <c r="B345" s="304" t="s">
        <v>155</v>
      </c>
      <c r="C345" s="305">
        <v>2</v>
      </c>
      <c r="D345" s="305">
        <v>3</v>
      </c>
      <c r="E345" s="297" t="s">
        <v>192</v>
      </c>
      <c r="F345" s="322" t="s">
        <v>390</v>
      </c>
      <c r="G345" s="280">
        <f t="shared" si="6"/>
        <v>0</v>
      </c>
      <c r="H345" s="313"/>
      <c r="I345" s="313">
        <v>0</v>
      </c>
    </row>
    <row r="346" spans="2:9" ht="36">
      <c r="B346" s="304"/>
      <c r="C346" s="305"/>
      <c r="D346" s="305"/>
      <c r="E346" s="297" t="s">
        <v>230</v>
      </c>
      <c r="F346" s="312"/>
      <c r="G346" s="280">
        <f t="shared" si="6"/>
        <v>0</v>
      </c>
      <c r="H346" s="318">
        <f>H347</f>
        <v>0</v>
      </c>
      <c r="I346" s="313"/>
    </row>
    <row r="347" spans="1:9" ht="23.25" customHeight="1">
      <c r="A347" s="296"/>
      <c r="B347" s="304"/>
      <c r="C347" s="305"/>
      <c r="D347" s="305"/>
      <c r="E347" s="94" t="s">
        <v>749</v>
      </c>
      <c r="F347" s="312"/>
      <c r="G347" s="320">
        <f t="shared" si="6"/>
        <v>0</v>
      </c>
      <c r="H347" s="318"/>
      <c r="I347" s="313">
        <v>0</v>
      </c>
    </row>
    <row r="348" spans="1:9" ht="15">
      <c r="A348" s="296">
        <v>2824</v>
      </c>
      <c r="B348" s="304" t="s">
        <v>155</v>
      </c>
      <c r="C348" s="305">
        <v>2</v>
      </c>
      <c r="D348" s="305">
        <v>4</v>
      </c>
      <c r="E348" s="297" t="s">
        <v>158</v>
      </c>
      <c r="F348" s="322"/>
      <c r="G348" s="320">
        <f t="shared" si="6"/>
        <v>0</v>
      </c>
      <c r="H348" s="318">
        <f>H351</f>
        <v>0</v>
      </c>
      <c r="I348" s="313"/>
    </row>
    <row r="349" spans="1:10" ht="24.75" customHeight="1">
      <c r="A349" s="296"/>
      <c r="B349" s="304"/>
      <c r="C349" s="305"/>
      <c r="D349" s="305"/>
      <c r="E349" s="297" t="s">
        <v>230</v>
      </c>
      <c r="F349" s="312"/>
      <c r="G349" s="320">
        <f t="shared" si="6"/>
        <v>0</v>
      </c>
      <c r="H349" s="318"/>
      <c r="I349" s="313"/>
      <c r="J349" s="95"/>
    </row>
    <row r="350" spans="1:9" ht="15">
      <c r="A350" s="296"/>
      <c r="B350" s="304"/>
      <c r="C350" s="305"/>
      <c r="D350" s="305"/>
      <c r="E350" s="297" t="s">
        <v>391</v>
      </c>
      <c r="F350" s="312"/>
      <c r="G350" s="320">
        <f>H350+I350</f>
        <v>0</v>
      </c>
      <c r="H350" s="318"/>
      <c r="I350" s="313"/>
    </row>
    <row r="351" spans="1:9" ht="15">
      <c r="A351" s="296"/>
      <c r="B351" s="304"/>
      <c r="C351" s="305"/>
      <c r="D351" s="305"/>
      <c r="E351" s="93" t="s">
        <v>399</v>
      </c>
      <c r="F351" s="312"/>
      <c r="G351" s="320">
        <f>H351+I351</f>
        <v>0</v>
      </c>
      <c r="H351" s="318">
        <v>0</v>
      </c>
      <c r="I351" s="313"/>
    </row>
    <row r="352" spans="1:9" ht="27" customHeight="1">
      <c r="A352" s="296">
        <v>2825</v>
      </c>
      <c r="B352" s="304" t="s">
        <v>155</v>
      </c>
      <c r="C352" s="305">
        <v>2</v>
      </c>
      <c r="D352" s="305">
        <v>5</v>
      </c>
      <c r="E352" s="297" t="s">
        <v>159</v>
      </c>
      <c r="F352" s="322"/>
      <c r="G352" s="280">
        <f t="shared" si="6"/>
        <v>0</v>
      </c>
      <c r="H352" s="313"/>
      <c r="I352" s="313"/>
    </row>
    <row r="353" spans="1:9" ht="36">
      <c r="A353" s="296"/>
      <c r="B353" s="304"/>
      <c r="C353" s="305"/>
      <c r="D353" s="305"/>
      <c r="E353" s="297" t="s">
        <v>230</v>
      </c>
      <c r="F353" s="312"/>
      <c r="G353" s="280">
        <f t="shared" si="6"/>
        <v>0</v>
      </c>
      <c r="H353" s="313"/>
      <c r="I353" s="313"/>
    </row>
    <row r="354" spans="1:9" ht="15">
      <c r="A354" s="296">
        <v>2826</v>
      </c>
      <c r="B354" s="304" t="s">
        <v>155</v>
      </c>
      <c r="C354" s="305">
        <v>2</v>
      </c>
      <c r="D354" s="305">
        <v>6</v>
      </c>
      <c r="E354" s="297" t="s">
        <v>160</v>
      </c>
      <c r="F354" s="322"/>
      <c r="G354" s="280">
        <f t="shared" si="6"/>
        <v>0</v>
      </c>
      <c r="H354" s="313"/>
      <c r="I354" s="313"/>
    </row>
    <row r="355" spans="1:9" ht="12" customHeight="1">
      <c r="A355" s="296"/>
      <c r="B355" s="304"/>
      <c r="C355" s="305"/>
      <c r="D355" s="305"/>
      <c r="E355" s="297" t="s">
        <v>230</v>
      </c>
      <c r="F355" s="312"/>
      <c r="G355" s="280">
        <f t="shared" si="6"/>
        <v>0</v>
      </c>
      <c r="H355" s="313"/>
      <c r="I355" s="313"/>
    </row>
    <row r="356" spans="1:9" ht="24.75" customHeight="1">
      <c r="A356" s="296">
        <v>2827</v>
      </c>
      <c r="B356" s="304" t="s">
        <v>155</v>
      </c>
      <c r="C356" s="305">
        <v>2</v>
      </c>
      <c r="D356" s="305">
        <v>7</v>
      </c>
      <c r="E356" s="297" t="s">
        <v>161</v>
      </c>
      <c r="F356" s="322"/>
      <c r="G356" s="280">
        <f t="shared" si="6"/>
        <v>0</v>
      </c>
      <c r="H356" s="313"/>
      <c r="I356" s="313"/>
    </row>
    <row r="357" spans="1:9" ht="36">
      <c r="A357" s="296"/>
      <c r="B357" s="304"/>
      <c r="C357" s="305"/>
      <c r="D357" s="305"/>
      <c r="E357" s="297" t="s">
        <v>230</v>
      </c>
      <c r="F357" s="312"/>
      <c r="G357" s="280">
        <f t="shared" si="6"/>
        <v>0</v>
      </c>
      <c r="H357" s="313"/>
      <c r="I357" s="313"/>
    </row>
    <row r="358" spans="1:9" ht="25.5" customHeight="1">
      <c r="A358" s="296">
        <v>2830</v>
      </c>
      <c r="B358" s="290" t="s">
        <v>155</v>
      </c>
      <c r="C358" s="291">
        <v>3</v>
      </c>
      <c r="D358" s="291">
        <v>0</v>
      </c>
      <c r="E358" s="314" t="s">
        <v>786</v>
      </c>
      <c r="F358" s="324" t="s">
        <v>392</v>
      </c>
      <c r="G358" s="280">
        <f t="shared" si="6"/>
        <v>0</v>
      </c>
      <c r="H358" s="313"/>
      <c r="I358" s="313"/>
    </row>
    <row r="359" spans="1:9" ht="15">
      <c r="A359" s="296"/>
      <c r="B359" s="290"/>
      <c r="C359" s="291"/>
      <c r="D359" s="291"/>
      <c r="E359" s="297" t="s">
        <v>27</v>
      </c>
      <c r="F359" s="301"/>
      <c r="G359" s="280">
        <f t="shared" si="6"/>
        <v>0</v>
      </c>
      <c r="H359" s="303"/>
      <c r="I359" s="303"/>
    </row>
    <row r="360" spans="1:9" ht="25.5" customHeight="1">
      <c r="A360" s="296">
        <v>2831</v>
      </c>
      <c r="B360" s="304" t="s">
        <v>155</v>
      </c>
      <c r="C360" s="305">
        <v>3</v>
      </c>
      <c r="D360" s="305">
        <v>1</v>
      </c>
      <c r="E360" s="297" t="s">
        <v>193</v>
      </c>
      <c r="F360" s="324"/>
      <c r="G360" s="280">
        <f t="shared" si="6"/>
        <v>0</v>
      </c>
      <c r="H360" s="313"/>
      <c r="I360" s="313"/>
    </row>
    <row r="361" spans="1:9" ht="21.75" customHeight="1">
      <c r="A361" s="296"/>
      <c r="B361" s="304"/>
      <c r="C361" s="305"/>
      <c r="D361" s="305"/>
      <c r="E361" s="297" t="s">
        <v>230</v>
      </c>
      <c r="F361" s="312"/>
      <c r="G361" s="280">
        <f t="shared" si="6"/>
        <v>0</v>
      </c>
      <c r="H361" s="313"/>
      <c r="I361" s="313"/>
    </row>
    <row r="362" spans="1:46" s="89" customFormat="1" ht="10.5" customHeight="1">
      <c r="A362" s="296">
        <v>2832</v>
      </c>
      <c r="B362" s="304" t="s">
        <v>155</v>
      </c>
      <c r="C362" s="305">
        <v>3</v>
      </c>
      <c r="D362" s="305">
        <v>2</v>
      </c>
      <c r="E362" s="297" t="s">
        <v>198</v>
      </c>
      <c r="F362" s="324"/>
      <c r="G362" s="280">
        <f t="shared" si="6"/>
        <v>0</v>
      </c>
      <c r="H362" s="313"/>
      <c r="I362" s="313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</row>
    <row r="363" spans="1:9" ht="36">
      <c r="A363" s="296"/>
      <c r="B363" s="304"/>
      <c r="C363" s="305"/>
      <c r="D363" s="305"/>
      <c r="E363" s="297" t="s">
        <v>230</v>
      </c>
      <c r="F363" s="312"/>
      <c r="G363" s="280">
        <f t="shared" si="6"/>
        <v>0</v>
      </c>
      <c r="H363" s="313"/>
      <c r="I363" s="313"/>
    </row>
    <row r="364" spans="1:9" ht="25.5" customHeight="1">
      <c r="A364" s="296">
        <v>2833</v>
      </c>
      <c r="B364" s="304" t="s">
        <v>155</v>
      </c>
      <c r="C364" s="305">
        <v>3</v>
      </c>
      <c r="D364" s="305">
        <v>3</v>
      </c>
      <c r="E364" s="297" t="s">
        <v>199</v>
      </c>
      <c r="F364" s="322" t="s">
        <v>393</v>
      </c>
      <c r="G364" s="280">
        <f t="shared" si="6"/>
        <v>0</v>
      </c>
      <c r="H364" s="313"/>
      <c r="I364" s="313"/>
    </row>
    <row r="365" spans="1:9" ht="36">
      <c r="A365" s="296"/>
      <c r="B365" s="304"/>
      <c r="C365" s="305"/>
      <c r="D365" s="305"/>
      <c r="E365" s="297" t="s">
        <v>230</v>
      </c>
      <c r="F365" s="312"/>
      <c r="G365" s="280">
        <f t="shared" si="6"/>
        <v>0</v>
      </c>
      <c r="H365" s="313"/>
      <c r="I365" s="313"/>
    </row>
    <row r="366" spans="1:9" ht="25.5" customHeight="1">
      <c r="A366" s="296">
        <v>2840</v>
      </c>
      <c r="B366" s="290" t="s">
        <v>155</v>
      </c>
      <c r="C366" s="291">
        <v>4</v>
      </c>
      <c r="D366" s="291">
        <v>0</v>
      </c>
      <c r="E366" s="314" t="s">
        <v>200</v>
      </c>
      <c r="F366" s="324" t="s">
        <v>394</v>
      </c>
      <c r="G366" s="320">
        <f t="shared" si="6"/>
        <v>0</v>
      </c>
      <c r="H366" s="318">
        <f>H370</f>
        <v>0</v>
      </c>
      <c r="I366" s="313"/>
    </row>
    <row r="367" spans="1:9" ht="15">
      <c r="A367" s="296"/>
      <c r="B367" s="290"/>
      <c r="C367" s="291"/>
      <c r="D367" s="291"/>
      <c r="E367" s="297" t="s">
        <v>27</v>
      </c>
      <c r="F367" s="301"/>
      <c r="G367" s="320"/>
      <c r="H367" s="302"/>
      <c r="I367" s="303"/>
    </row>
    <row r="368" spans="1:9" ht="24.75" customHeight="1">
      <c r="A368" s="296">
        <v>2841</v>
      </c>
      <c r="B368" s="304" t="s">
        <v>155</v>
      </c>
      <c r="C368" s="305">
        <v>4</v>
      </c>
      <c r="D368" s="305">
        <v>1</v>
      </c>
      <c r="E368" s="297" t="s">
        <v>201</v>
      </c>
      <c r="F368" s="324"/>
      <c r="G368" s="320">
        <f t="shared" si="6"/>
        <v>0</v>
      </c>
      <c r="H368" s="318"/>
      <c r="I368" s="313"/>
    </row>
    <row r="369" spans="1:9" ht="14.25" customHeight="1">
      <c r="A369" s="296"/>
      <c r="B369" s="304"/>
      <c r="C369" s="305"/>
      <c r="D369" s="305"/>
      <c r="E369" s="297" t="s">
        <v>230</v>
      </c>
      <c r="F369" s="312"/>
      <c r="G369" s="320">
        <f t="shared" si="6"/>
        <v>0</v>
      </c>
      <c r="H369" s="318"/>
      <c r="I369" s="313"/>
    </row>
    <row r="370" spans="1:46" s="89" customFormat="1" ht="10.5" customHeight="1">
      <c r="A370" s="296">
        <v>2842</v>
      </c>
      <c r="B370" s="304" t="s">
        <v>155</v>
      </c>
      <c r="C370" s="305">
        <v>4</v>
      </c>
      <c r="D370" s="305">
        <v>2</v>
      </c>
      <c r="E370" s="297" t="s">
        <v>202</v>
      </c>
      <c r="F370" s="324"/>
      <c r="G370" s="320">
        <f t="shared" si="6"/>
        <v>0</v>
      </c>
      <c r="H370" s="318"/>
      <c r="I370" s="313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</row>
    <row r="371" spans="1:9" ht="14.25" customHeight="1">
      <c r="A371" s="296"/>
      <c r="B371" s="304"/>
      <c r="C371" s="305"/>
      <c r="D371" s="305"/>
      <c r="E371" s="297" t="s">
        <v>230</v>
      </c>
      <c r="F371" s="312"/>
      <c r="G371" s="320">
        <f t="shared" si="6"/>
        <v>0</v>
      </c>
      <c r="H371" s="318"/>
      <c r="I371" s="313"/>
    </row>
    <row r="372" spans="1:9" ht="24.75" customHeight="1">
      <c r="A372" s="296"/>
      <c r="B372" s="304"/>
      <c r="C372" s="305"/>
      <c r="D372" s="305"/>
      <c r="E372" s="306" t="s">
        <v>395</v>
      </c>
      <c r="F372" s="312"/>
      <c r="G372" s="320">
        <f t="shared" si="6"/>
        <v>0</v>
      </c>
      <c r="H372" s="330"/>
      <c r="I372" s="313"/>
    </row>
    <row r="373" spans="1:9" ht="29.25" customHeight="1">
      <c r="A373" s="296">
        <v>2843</v>
      </c>
      <c r="B373" s="304" t="s">
        <v>155</v>
      </c>
      <c r="C373" s="305">
        <v>4</v>
      </c>
      <c r="D373" s="305">
        <v>3</v>
      </c>
      <c r="E373" s="297" t="s">
        <v>200</v>
      </c>
      <c r="F373" s="322" t="s">
        <v>400</v>
      </c>
      <c r="G373" s="280">
        <f t="shared" si="6"/>
        <v>0</v>
      </c>
      <c r="H373" s="313"/>
      <c r="I373" s="313"/>
    </row>
    <row r="374" spans="1:9" ht="25.5" customHeight="1">
      <c r="A374" s="296"/>
      <c r="B374" s="304"/>
      <c r="C374" s="305"/>
      <c r="D374" s="305"/>
      <c r="E374" s="297" t="s">
        <v>230</v>
      </c>
      <c r="F374" s="312"/>
      <c r="G374" s="280">
        <f t="shared" si="6"/>
        <v>0</v>
      </c>
      <c r="H374" s="313"/>
      <c r="I374" s="313"/>
    </row>
    <row r="375" spans="1:9" ht="17.25" customHeight="1">
      <c r="A375" s="296">
        <v>2850</v>
      </c>
      <c r="B375" s="290" t="s">
        <v>155</v>
      </c>
      <c r="C375" s="291">
        <v>5</v>
      </c>
      <c r="D375" s="291">
        <v>0</v>
      </c>
      <c r="E375" s="331" t="s">
        <v>787</v>
      </c>
      <c r="F375" s="324" t="s">
        <v>401</v>
      </c>
      <c r="G375" s="280">
        <f t="shared" si="6"/>
        <v>0</v>
      </c>
      <c r="H375" s="313"/>
      <c r="I375" s="313"/>
    </row>
    <row r="376" spans="1:9" ht="15">
      <c r="A376" s="296"/>
      <c r="B376" s="290"/>
      <c r="C376" s="291"/>
      <c r="D376" s="291"/>
      <c r="E376" s="297" t="s">
        <v>27</v>
      </c>
      <c r="F376" s="301"/>
      <c r="G376" s="280"/>
      <c r="H376" s="303"/>
      <c r="I376" s="303"/>
    </row>
    <row r="377" spans="1:9" ht="23.25" customHeight="1">
      <c r="A377" s="296">
        <v>2851</v>
      </c>
      <c r="B377" s="290" t="s">
        <v>155</v>
      </c>
      <c r="C377" s="291">
        <v>5</v>
      </c>
      <c r="D377" s="291">
        <v>1</v>
      </c>
      <c r="E377" s="332" t="s">
        <v>787</v>
      </c>
      <c r="F377" s="322" t="s">
        <v>402</v>
      </c>
      <c r="G377" s="280">
        <f t="shared" si="6"/>
        <v>0</v>
      </c>
      <c r="H377" s="313"/>
      <c r="I377" s="313"/>
    </row>
    <row r="378" spans="1:9" ht="24" customHeight="1">
      <c r="A378" s="296"/>
      <c r="B378" s="304"/>
      <c r="C378" s="305"/>
      <c r="D378" s="305"/>
      <c r="E378" s="297" t="s">
        <v>230</v>
      </c>
      <c r="F378" s="312"/>
      <c r="G378" s="280">
        <f t="shared" si="6"/>
        <v>0</v>
      </c>
      <c r="H378" s="313"/>
      <c r="I378" s="313"/>
    </row>
    <row r="379" spans="1:46" s="89" customFormat="1" ht="10.5" customHeight="1">
      <c r="A379" s="296">
        <v>2860</v>
      </c>
      <c r="B379" s="290" t="s">
        <v>155</v>
      </c>
      <c r="C379" s="291">
        <v>6</v>
      </c>
      <c r="D379" s="291">
        <v>0</v>
      </c>
      <c r="E379" s="331" t="s">
        <v>788</v>
      </c>
      <c r="F379" s="324" t="s">
        <v>403</v>
      </c>
      <c r="G379" s="280">
        <f t="shared" si="6"/>
        <v>5000</v>
      </c>
      <c r="H379" s="313"/>
      <c r="I379" s="313">
        <v>5000</v>
      </c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</row>
    <row r="380" spans="1:9" ht="24" customHeight="1">
      <c r="A380" s="296"/>
      <c r="B380" s="290"/>
      <c r="C380" s="291"/>
      <c r="D380" s="291"/>
      <c r="E380" s="297" t="s">
        <v>27</v>
      </c>
      <c r="F380" s="301"/>
      <c r="G380" s="280"/>
      <c r="H380" s="303"/>
      <c r="I380" s="303"/>
    </row>
    <row r="381" spans="1:9" ht="25.5" customHeight="1">
      <c r="A381" s="296">
        <v>2861</v>
      </c>
      <c r="B381" s="304" t="s">
        <v>155</v>
      </c>
      <c r="C381" s="305">
        <v>6</v>
      </c>
      <c r="D381" s="305">
        <v>1</v>
      </c>
      <c r="E381" s="332" t="s">
        <v>788</v>
      </c>
      <c r="F381" s="322" t="s">
        <v>404</v>
      </c>
      <c r="G381" s="280">
        <f aca="true" t="shared" si="7" ref="G381:G429">H381+I381</f>
        <v>5000</v>
      </c>
      <c r="H381" s="313"/>
      <c r="I381" s="313">
        <v>5000</v>
      </c>
    </row>
    <row r="382" spans="1:9" ht="23.25" customHeight="1">
      <c r="A382" s="296"/>
      <c r="B382" s="304"/>
      <c r="C382" s="305"/>
      <c r="D382" s="305"/>
      <c r="E382" s="297" t="s">
        <v>230</v>
      </c>
      <c r="F382" s="312"/>
      <c r="G382" s="280">
        <f t="shared" si="7"/>
        <v>0</v>
      </c>
      <c r="H382" s="313"/>
      <c r="I382" s="313"/>
    </row>
    <row r="383" spans="1:9" ht="23.25" customHeight="1">
      <c r="A383" s="296"/>
      <c r="B383" s="304" t="s">
        <v>155</v>
      </c>
      <c r="C383" s="305">
        <v>6</v>
      </c>
      <c r="D383" s="305">
        <v>1</v>
      </c>
      <c r="E383" s="297" t="s">
        <v>454</v>
      </c>
      <c r="F383" s="312"/>
      <c r="G383" s="280">
        <v>4900</v>
      </c>
      <c r="H383" s="313"/>
      <c r="I383" s="313">
        <v>4900</v>
      </c>
    </row>
    <row r="384" spans="1:9" ht="23.25" customHeight="1">
      <c r="A384" s="296"/>
      <c r="B384" s="304" t="s">
        <v>155</v>
      </c>
      <c r="C384" s="305">
        <v>6</v>
      </c>
      <c r="D384" s="305">
        <v>1</v>
      </c>
      <c r="E384" s="297" t="s">
        <v>455</v>
      </c>
      <c r="F384" s="312"/>
      <c r="G384" s="280">
        <v>100</v>
      </c>
      <c r="H384" s="313"/>
      <c r="I384" s="313">
        <v>100</v>
      </c>
    </row>
    <row r="385" spans="1:46" s="89" customFormat="1" ht="10.5" customHeight="1">
      <c r="A385" s="289">
        <v>2900</v>
      </c>
      <c r="B385" s="290" t="s">
        <v>162</v>
      </c>
      <c r="C385" s="291">
        <v>0</v>
      </c>
      <c r="D385" s="291">
        <v>0</v>
      </c>
      <c r="E385" s="325" t="s">
        <v>746</v>
      </c>
      <c r="F385" s="323" t="s">
        <v>405</v>
      </c>
      <c r="G385" s="320">
        <f>H385+I385</f>
        <v>1700</v>
      </c>
      <c r="H385" s="318">
        <f>H387+H394+H400+H407+H414+H425+H429+H433</f>
        <v>1700</v>
      </c>
      <c r="I385" s="318">
        <f>I387+I394+I400+I407+I414+I425+I429+I433</f>
        <v>0</v>
      </c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</row>
    <row r="386" spans="1:9" ht="12" customHeight="1">
      <c r="A386" s="296"/>
      <c r="B386" s="290"/>
      <c r="C386" s="291"/>
      <c r="D386" s="291"/>
      <c r="E386" s="297" t="s">
        <v>26</v>
      </c>
      <c r="F386" s="298"/>
      <c r="G386" s="280">
        <f t="shared" si="7"/>
        <v>0</v>
      </c>
      <c r="H386" s="313"/>
      <c r="I386" s="313"/>
    </row>
    <row r="387" spans="1:9" ht="25.5" customHeight="1">
      <c r="A387" s="296">
        <v>2910</v>
      </c>
      <c r="B387" s="290" t="s">
        <v>162</v>
      </c>
      <c r="C387" s="291">
        <v>1</v>
      </c>
      <c r="D387" s="291">
        <v>0</v>
      </c>
      <c r="E387" s="314" t="s">
        <v>194</v>
      </c>
      <c r="F387" s="301" t="s">
        <v>406</v>
      </c>
      <c r="G387" s="320">
        <f>H387+I387</f>
        <v>1700</v>
      </c>
      <c r="H387" s="318">
        <f>H389</f>
        <v>1700</v>
      </c>
      <c r="I387" s="318">
        <f>I389</f>
        <v>0</v>
      </c>
    </row>
    <row r="388" spans="1:46" s="86" customFormat="1" ht="31.5" customHeight="1">
      <c r="A388" s="296"/>
      <c r="B388" s="290"/>
      <c r="C388" s="291"/>
      <c r="D388" s="291"/>
      <c r="E388" s="297" t="s">
        <v>27</v>
      </c>
      <c r="F388" s="301"/>
      <c r="G388" s="280"/>
      <c r="H388" s="303"/>
      <c r="I388" s="303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</row>
    <row r="389" spans="1:9" ht="11.25" customHeight="1">
      <c r="A389" s="296">
        <v>2911</v>
      </c>
      <c r="B389" s="304" t="s">
        <v>162</v>
      </c>
      <c r="C389" s="305">
        <v>1</v>
      </c>
      <c r="D389" s="305">
        <v>1</v>
      </c>
      <c r="E389" s="297" t="s">
        <v>843</v>
      </c>
      <c r="F389" s="322" t="s">
        <v>407</v>
      </c>
      <c r="G389" s="280">
        <f t="shared" si="7"/>
        <v>1700</v>
      </c>
      <c r="H389" s="318">
        <v>1700</v>
      </c>
      <c r="I389" s="313"/>
    </row>
    <row r="390" spans="1:9" ht="36">
      <c r="A390" s="296"/>
      <c r="B390" s="304"/>
      <c r="C390" s="305"/>
      <c r="D390" s="305"/>
      <c r="E390" s="297" t="s">
        <v>230</v>
      </c>
      <c r="F390" s="312"/>
      <c r="G390" s="280">
        <f t="shared" si="7"/>
        <v>0</v>
      </c>
      <c r="H390" s="313">
        <v>0</v>
      </c>
      <c r="I390" s="313"/>
    </row>
    <row r="391" spans="1:46" s="89" customFormat="1" ht="12.75" customHeight="1">
      <c r="A391" s="296"/>
      <c r="B391" s="304"/>
      <c r="C391" s="305"/>
      <c r="D391" s="305"/>
      <c r="E391" s="297" t="s">
        <v>460</v>
      </c>
      <c r="F391" s="312"/>
      <c r="G391" s="320">
        <f>H391+I391</f>
        <v>1700</v>
      </c>
      <c r="H391" s="318">
        <v>1700</v>
      </c>
      <c r="I391" s="31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</row>
    <row r="392" spans="1:9" ht="18.75" customHeight="1">
      <c r="A392" s="296">
        <v>2912</v>
      </c>
      <c r="B392" s="304" t="s">
        <v>162</v>
      </c>
      <c r="C392" s="305">
        <v>1</v>
      </c>
      <c r="D392" s="305">
        <v>2</v>
      </c>
      <c r="E392" s="297" t="s">
        <v>163</v>
      </c>
      <c r="F392" s="322" t="s">
        <v>408</v>
      </c>
      <c r="G392" s="280">
        <f t="shared" si="7"/>
        <v>0</v>
      </c>
      <c r="H392" s="313"/>
      <c r="I392" s="313"/>
    </row>
    <row r="393" spans="1:9" ht="26.25" customHeight="1">
      <c r="A393" s="296"/>
      <c r="B393" s="304"/>
      <c r="C393" s="305"/>
      <c r="D393" s="305"/>
      <c r="E393" s="297" t="s">
        <v>230</v>
      </c>
      <c r="F393" s="312"/>
      <c r="G393" s="280">
        <f t="shared" si="7"/>
        <v>0</v>
      </c>
      <c r="H393" s="313"/>
      <c r="I393" s="313"/>
    </row>
    <row r="394" spans="1:9" ht="24" customHeight="1">
      <c r="A394" s="296">
        <v>2920</v>
      </c>
      <c r="B394" s="290" t="s">
        <v>162</v>
      </c>
      <c r="C394" s="291">
        <v>2</v>
      </c>
      <c r="D394" s="291">
        <v>0</v>
      </c>
      <c r="E394" s="314" t="s">
        <v>164</v>
      </c>
      <c r="F394" s="301" t="s">
        <v>409</v>
      </c>
      <c r="G394" s="280">
        <f t="shared" si="7"/>
        <v>0</v>
      </c>
      <c r="H394" s="313"/>
      <c r="I394" s="313"/>
    </row>
    <row r="395" spans="1:9" ht="15">
      <c r="A395" s="296"/>
      <c r="B395" s="290"/>
      <c r="C395" s="291"/>
      <c r="D395" s="291"/>
      <c r="E395" s="297" t="s">
        <v>27</v>
      </c>
      <c r="F395" s="301"/>
      <c r="G395" s="280"/>
      <c r="H395" s="303"/>
      <c r="I395" s="303"/>
    </row>
    <row r="396" spans="1:9" ht="25.5" customHeight="1">
      <c r="A396" s="296">
        <v>2921</v>
      </c>
      <c r="B396" s="304" t="s">
        <v>162</v>
      </c>
      <c r="C396" s="305">
        <v>2</v>
      </c>
      <c r="D396" s="305">
        <v>1</v>
      </c>
      <c r="E396" s="297" t="s">
        <v>165</v>
      </c>
      <c r="F396" s="322" t="s">
        <v>410</v>
      </c>
      <c r="G396" s="280">
        <f t="shared" si="7"/>
        <v>0</v>
      </c>
      <c r="H396" s="313"/>
      <c r="I396" s="313"/>
    </row>
    <row r="397" spans="1:9" ht="36">
      <c r="A397" s="296"/>
      <c r="B397" s="304"/>
      <c r="C397" s="305"/>
      <c r="D397" s="305"/>
      <c r="E397" s="297" t="s">
        <v>230</v>
      </c>
      <c r="F397" s="312"/>
      <c r="G397" s="280">
        <f t="shared" si="7"/>
        <v>0</v>
      </c>
      <c r="H397" s="313"/>
      <c r="I397" s="313"/>
    </row>
    <row r="398" spans="1:46" s="89" customFormat="1" ht="10.5" customHeight="1">
      <c r="A398" s="296">
        <v>2922</v>
      </c>
      <c r="B398" s="304" t="s">
        <v>162</v>
      </c>
      <c r="C398" s="305">
        <v>2</v>
      </c>
      <c r="D398" s="305">
        <v>2</v>
      </c>
      <c r="E398" s="297" t="s">
        <v>166</v>
      </c>
      <c r="F398" s="322" t="s">
        <v>411</v>
      </c>
      <c r="G398" s="280">
        <f t="shared" si="7"/>
        <v>0</v>
      </c>
      <c r="H398" s="313"/>
      <c r="I398" s="313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</row>
    <row r="399" spans="1:9" ht="11.25" customHeight="1">
      <c r="A399" s="296"/>
      <c r="B399" s="304"/>
      <c r="C399" s="305"/>
      <c r="D399" s="305"/>
      <c r="E399" s="297" t="s">
        <v>230</v>
      </c>
      <c r="F399" s="312"/>
      <c r="G399" s="280">
        <f t="shared" si="7"/>
        <v>0</v>
      </c>
      <c r="H399" s="313"/>
      <c r="I399" s="313"/>
    </row>
    <row r="400" spans="1:9" ht="26.25" customHeight="1">
      <c r="A400" s="296">
        <v>2930</v>
      </c>
      <c r="B400" s="290" t="s">
        <v>162</v>
      </c>
      <c r="C400" s="291">
        <v>3</v>
      </c>
      <c r="D400" s="291">
        <v>0</v>
      </c>
      <c r="E400" s="314" t="s">
        <v>167</v>
      </c>
      <c r="F400" s="301" t="s">
        <v>412</v>
      </c>
      <c r="G400" s="320">
        <f>H400+I400</f>
        <v>0</v>
      </c>
      <c r="H400" s="318">
        <f>H402</f>
        <v>0</v>
      </c>
      <c r="I400" s="313"/>
    </row>
    <row r="401" spans="1:9" ht="15">
      <c r="A401" s="296"/>
      <c r="B401" s="290"/>
      <c r="C401" s="291"/>
      <c r="D401" s="291"/>
      <c r="E401" s="297" t="s">
        <v>27</v>
      </c>
      <c r="F401" s="301"/>
      <c r="G401" s="280"/>
      <c r="H401" s="303"/>
      <c r="I401" s="303"/>
    </row>
    <row r="402" spans="1:9" ht="25.5" customHeight="1">
      <c r="A402" s="296">
        <v>2931</v>
      </c>
      <c r="B402" s="304" t="s">
        <v>162</v>
      </c>
      <c r="C402" s="305">
        <v>3</v>
      </c>
      <c r="D402" s="305">
        <v>1</v>
      </c>
      <c r="E402" s="297" t="s">
        <v>168</v>
      </c>
      <c r="F402" s="322" t="s">
        <v>413</v>
      </c>
      <c r="G402" s="320">
        <f t="shared" si="7"/>
        <v>0</v>
      </c>
      <c r="H402" s="318"/>
      <c r="I402" s="313"/>
    </row>
    <row r="403" spans="1:9" ht="36">
      <c r="A403" s="296"/>
      <c r="B403" s="304"/>
      <c r="C403" s="305"/>
      <c r="D403" s="305"/>
      <c r="E403" s="297" t="s">
        <v>230</v>
      </c>
      <c r="F403" s="312"/>
      <c r="G403" s="320">
        <f t="shared" si="7"/>
        <v>0</v>
      </c>
      <c r="H403" s="318"/>
      <c r="I403" s="313"/>
    </row>
    <row r="404" spans="1:46" s="89" customFormat="1" ht="10.5" customHeight="1">
      <c r="A404" s="296"/>
      <c r="B404" s="304"/>
      <c r="C404" s="305"/>
      <c r="D404" s="305"/>
      <c r="E404" s="93" t="s">
        <v>414</v>
      </c>
      <c r="F404" s="312"/>
      <c r="G404" s="318"/>
      <c r="H404" s="318"/>
      <c r="I404" s="313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</row>
    <row r="405" spans="1:9" ht="15">
      <c r="A405" s="296">
        <v>2932</v>
      </c>
      <c r="B405" s="304" t="s">
        <v>162</v>
      </c>
      <c r="C405" s="305">
        <v>3</v>
      </c>
      <c r="D405" s="305">
        <v>2</v>
      </c>
      <c r="E405" s="297" t="s">
        <v>169</v>
      </c>
      <c r="F405" s="322"/>
      <c r="G405" s="280">
        <f t="shared" si="7"/>
        <v>0</v>
      </c>
      <c r="H405" s="313"/>
      <c r="I405" s="313"/>
    </row>
    <row r="406" spans="1:9" ht="24.75" customHeight="1">
      <c r="A406" s="296"/>
      <c r="B406" s="304"/>
      <c r="C406" s="305"/>
      <c r="D406" s="305"/>
      <c r="E406" s="297" t="s">
        <v>230</v>
      </c>
      <c r="F406" s="312"/>
      <c r="G406" s="280">
        <f t="shared" si="7"/>
        <v>0</v>
      </c>
      <c r="H406" s="313"/>
      <c r="I406" s="313"/>
    </row>
    <row r="407" spans="1:9" ht="14.25" customHeight="1">
      <c r="A407" s="296"/>
      <c r="B407" s="290" t="s">
        <v>162</v>
      </c>
      <c r="C407" s="291">
        <v>4</v>
      </c>
      <c r="D407" s="291">
        <v>0</v>
      </c>
      <c r="E407" s="314" t="s">
        <v>844</v>
      </c>
      <c r="F407" s="301" t="s">
        <v>415</v>
      </c>
      <c r="G407" s="320">
        <f t="shared" si="7"/>
        <v>0</v>
      </c>
      <c r="H407" s="318">
        <f>H409</f>
        <v>0</v>
      </c>
      <c r="I407" s="313"/>
    </row>
    <row r="408" spans="2:9" ht="15">
      <c r="B408" s="290"/>
      <c r="C408" s="291"/>
      <c r="D408" s="291"/>
      <c r="E408" s="297" t="s">
        <v>27</v>
      </c>
      <c r="F408" s="301"/>
      <c r="G408" s="320"/>
      <c r="H408" s="302"/>
      <c r="I408" s="303"/>
    </row>
    <row r="409" spans="1:9" ht="22.5" customHeight="1">
      <c r="A409" s="296">
        <v>2941</v>
      </c>
      <c r="B409" s="304" t="s">
        <v>162</v>
      </c>
      <c r="C409" s="305">
        <v>4</v>
      </c>
      <c r="D409" s="305">
        <v>1</v>
      </c>
      <c r="E409" s="297" t="s">
        <v>170</v>
      </c>
      <c r="F409" s="322" t="s">
        <v>416</v>
      </c>
      <c r="G409" s="320">
        <f t="shared" si="7"/>
        <v>0</v>
      </c>
      <c r="H409" s="318"/>
      <c r="I409" s="313"/>
    </row>
    <row r="410" spans="1:9" ht="18.75" customHeight="1">
      <c r="A410" s="296"/>
      <c r="B410" s="304"/>
      <c r="C410" s="305"/>
      <c r="D410" s="305"/>
      <c r="E410" s="297" t="s">
        <v>230</v>
      </c>
      <c r="F410" s="312"/>
      <c r="G410" s="320">
        <f>H410+I410</f>
        <v>0</v>
      </c>
      <c r="H410" s="318">
        <f>H411</f>
        <v>0</v>
      </c>
      <c r="I410" s="313"/>
    </row>
    <row r="411" spans="1:46" s="89" customFormat="1" ht="10.5" customHeight="1">
      <c r="A411" s="296"/>
      <c r="B411" s="304"/>
      <c r="C411" s="305"/>
      <c r="D411" s="305"/>
      <c r="E411" s="93" t="s">
        <v>414</v>
      </c>
      <c r="F411" s="312"/>
      <c r="G411" s="320"/>
      <c r="H411" s="318"/>
      <c r="I411" s="313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</row>
    <row r="412" spans="2:9" ht="24" customHeight="1">
      <c r="B412" s="304" t="s">
        <v>162</v>
      </c>
      <c r="C412" s="305">
        <v>4</v>
      </c>
      <c r="D412" s="305">
        <v>2</v>
      </c>
      <c r="E412" s="297" t="s">
        <v>171</v>
      </c>
      <c r="F412" s="322" t="s">
        <v>417</v>
      </c>
      <c r="G412" s="280">
        <f t="shared" si="7"/>
        <v>0</v>
      </c>
      <c r="H412" s="313"/>
      <c r="I412" s="313"/>
    </row>
    <row r="413" spans="2:9" ht="25.5" customHeight="1">
      <c r="B413" s="304"/>
      <c r="C413" s="305"/>
      <c r="D413" s="305"/>
      <c r="E413" s="297" t="s">
        <v>230</v>
      </c>
      <c r="F413" s="312"/>
      <c r="G413" s="280">
        <f t="shared" si="7"/>
        <v>0</v>
      </c>
      <c r="H413" s="313"/>
      <c r="I413" s="313"/>
    </row>
    <row r="414" spans="2:9" ht="18" customHeight="1">
      <c r="B414" s="290" t="s">
        <v>162</v>
      </c>
      <c r="C414" s="291">
        <v>5</v>
      </c>
      <c r="D414" s="291">
        <v>0</v>
      </c>
      <c r="E414" s="314" t="s">
        <v>845</v>
      </c>
      <c r="F414" s="301" t="s">
        <v>418</v>
      </c>
      <c r="G414" s="280">
        <f t="shared" si="7"/>
        <v>0</v>
      </c>
      <c r="H414" s="318">
        <f>H416</f>
        <v>0</v>
      </c>
      <c r="I414" s="318">
        <f>I416</f>
        <v>0</v>
      </c>
    </row>
    <row r="415" spans="2:9" ht="15">
      <c r="B415" s="290"/>
      <c r="C415" s="291"/>
      <c r="D415" s="291"/>
      <c r="E415" s="297" t="s">
        <v>27</v>
      </c>
      <c r="F415" s="301"/>
      <c r="G415" s="280"/>
      <c r="H415" s="303"/>
      <c r="I415" s="303"/>
    </row>
    <row r="416" spans="2:9" ht="25.5" customHeight="1">
      <c r="B416" s="304" t="s">
        <v>162</v>
      </c>
      <c r="C416" s="305">
        <v>5</v>
      </c>
      <c r="D416" s="305">
        <v>1</v>
      </c>
      <c r="E416" s="297" t="s">
        <v>172</v>
      </c>
      <c r="F416" s="301"/>
      <c r="G416" s="280">
        <f t="shared" si="7"/>
        <v>0</v>
      </c>
      <c r="H416" s="318"/>
      <c r="I416" s="318"/>
    </row>
    <row r="417" spans="2:9" ht="36">
      <c r="B417" s="304"/>
      <c r="C417" s="305"/>
      <c r="D417" s="305"/>
      <c r="E417" s="297" t="s">
        <v>230</v>
      </c>
      <c r="F417" s="312"/>
      <c r="G417" s="280">
        <f t="shared" si="7"/>
        <v>0</v>
      </c>
      <c r="H417" s="318">
        <f>H418+H419+H420</f>
        <v>0</v>
      </c>
      <c r="I417" s="318">
        <f>I421+I422</f>
        <v>0</v>
      </c>
    </row>
    <row r="418" spans="1:46" s="89" customFormat="1" ht="10.5" customHeight="1">
      <c r="A418" s="100"/>
      <c r="B418" s="304"/>
      <c r="C418" s="305"/>
      <c r="D418" s="305"/>
      <c r="E418" s="297" t="s">
        <v>419</v>
      </c>
      <c r="F418" s="312"/>
      <c r="G418" s="280">
        <f t="shared" si="7"/>
        <v>0</v>
      </c>
      <c r="H418" s="318"/>
      <c r="I418" s="31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</row>
    <row r="419" spans="2:9" ht="15">
      <c r="B419" s="304"/>
      <c r="C419" s="305"/>
      <c r="D419" s="305"/>
      <c r="E419" s="94" t="s">
        <v>420</v>
      </c>
      <c r="F419" s="312"/>
      <c r="G419" s="320">
        <f t="shared" si="7"/>
        <v>0</v>
      </c>
      <c r="H419" s="318"/>
      <c r="I419" s="318"/>
    </row>
    <row r="420" spans="2:9" ht="26.25" customHeight="1">
      <c r="B420" s="304"/>
      <c r="C420" s="305"/>
      <c r="D420" s="305"/>
      <c r="E420" s="94" t="s">
        <v>421</v>
      </c>
      <c r="F420" s="312"/>
      <c r="G420" s="320">
        <f t="shared" si="7"/>
        <v>0</v>
      </c>
      <c r="H420" s="318"/>
      <c r="I420" s="318"/>
    </row>
    <row r="421" spans="2:9" ht="15">
      <c r="B421" s="304"/>
      <c r="C421" s="305"/>
      <c r="D421" s="305"/>
      <c r="E421" s="94" t="s">
        <v>422</v>
      </c>
      <c r="F421" s="312"/>
      <c r="G421" s="320">
        <f t="shared" si="7"/>
        <v>0</v>
      </c>
      <c r="H421" s="313"/>
      <c r="I421" s="318"/>
    </row>
    <row r="422" spans="2:9" ht="11.25" customHeight="1">
      <c r="B422" s="304"/>
      <c r="C422" s="305"/>
      <c r="D422" s="305"/>
      <c r="E422" s="94" t="s">
        <v>423</v>
      </c>
      <c r="F422" s="312"/>
      <c r="G422" s="320">
        <f t="shared" si="7"/>
        <v>0</v>
      </c>
      <c r="H422" s="313"/>
      <c r="I422" s="318"/>
    </row>
    <row r="423" spans="2:9" ht="11.25" customHeight="1">
      <c r="B423" s="304" t="s">
        <v>162</v>
      </c>
      <c r="C423" s="305">
        <v>5</v>
      </c>
      <c r="D423" s="305">
        <v>2</v>
      </c>
      <c r="E423" s="297" t="s">
        <v>173</v>
      </c>
      <c r="F423" s="322" t="s">
        <v>424</v>
      </c>
      <c r="G423" s="280">
        <f t="shared" si="7"/>
        <v>0</v>
      </c>
      <c r="H423" s="313"/>
      <c r="I423" s="313"/>
    </row>
    <row r="424" spans="2:9" ht="11.25" customHeight="1">
      <c r="B424" s="304"/>
      <c r="C424" s="305"/>
      <c r="D424" s="305"/>
      <c r="E424" s="297" t="s">
        <v>230</v>
      </c>
      <c r="F424" s="312"/>
      <c r="G424" s="280">
        <f t="shared" si="7"/>
        <v>0</v>
      </c>
      <c r="H424" s="313"/>
      <c r="I424" s="313"/>
    </row>
    <row r="425" spans="2:9" ht="11.25" customHeight="1">
      <c r="B425" s="290" t="s">
        <v>162</v>
      </c>
      <c r="C425" s="291">
        <v>6</v>
      </c>
      <c r="D425" s="291">
        <v>0</v>
      </c>
      <c r="E425" s="314" t="s">
        <v>846</v>
      </c>
      <c r="F425" s="301" t="s">
        <v>425</v>
      </c>
      <c r="G425" s="280">
        <f t="shared" si="7"/>
        <v>0</v>
      </c>
      <c r="H425" s="313"/>
      <c r="I425" s="313"/>
    </row>
    <row r="426" spans="2:9" ht="15">
      <c r="B426" s="290"/>
      <c r="C426" s="291"/>
      <c r="D426" s="291"/>
      <c r="E426" s="297" t="s">
        <v>27</v>
      </c>
      <c r="F426" s="301"/>
      <c r="G426" s="280"/>
      <c r="H426" s="303"/>
      <c r="I426" s="303"/>
    </row>
    <row r="427" spans="2:9" ht="25.5" customHeight="1">
      <c r="B427" s="304" t="s">
        <v>162</v>
      </c>
      <c r="C427" s="305">
        <v>6</v>
      </c>
      <c r="D427" s="305">
        <v>1</v>
      </c>
      <c r="E427" s="297" t="s">
        <v>846</v>
      </c>
      <c r="F427" s="322" t="s">
        <v>426</v>
      </c>
      <c r="G427" s="280">
        <f t="shared" si="7"/>
        <v>0</v>
      </c>
      <c r="H427" s="313"/>
      <c r="I427" s="313"/>
    </row>
    <row r="428" spans="2:9" ht="36">
      <c r="B428" s="304"/>
      <c r="C428" s="305"/>
      <c r="D428" s="305"/>
      <c r="E428" s="297" t="s">
        <v>230</v>
      </c>
      <c r="F428" s="312"/>
      <c r="G428" s="280">
        <f t="shared" si="7"/>
        <v>0</v>
      </c>
      <c r="H428" s="313"/>
      <c r="I428" s="313"/>
    </row>
    <row r="429" spans="1:46" s="89" customFormat="1" ht="10.5" customHeight="1">
      <c r="A429" s="100"/>
      <c r="B429" s="290" t="s">
        <v>162</v>
      </c>
      <c r="C429" s="291">
        <v>7</v>
      </c>
      <c r="D429" s="291">
        <v>0</v>
      </c>
      <c r="E429" s="314" t="s">
        <v>847</v>
      </c>
      <c r="F429" s="301" t="s">
        <v>427</v>
      </c>
      <c r="G429" s="280">
        <f t="shared" si="7"/>
        <v>0</v>
      </c>
      <c r="H429" s="313"/>
      <c r="I429" s="313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</row>
    <row r="430" spans="2:9" ht="15">
      <c r="B430" s="290"/>
      <c r="C430" s="291"/>
      <c r="D430" s="291"/>
      <c r="E430" s="297" t="s">
        <v>27</v>
      </c>
      <c r="F430" s="301"/>
      <c r="G430" s="280"/>
      <c r="H430" s="303"/>
      <c r="I430" s="303"/>
    </row>
    <row r="431" spans="2:9" ht="27" customHeight="1">
      <c r="B431" s="304" t="s">
        <v>162</v>
      </c>
      <c r="C431" s="305">
        <v>7</v>
      </c>
      <c r="D431" s="305">
        <v>1</v>
      </c>
      <c r="E431" s="297" t="s">
        <v>847</v>
      </c>
      <c r="F431" s="322" t="s">
        <v>427</v>
      </c>
      <c r="G431" s="280">
        <f aca="true" t="shared" si="8" ref="G431:G469">H431+I431</f>
        <v>0</v>
      </c>
      <c r="H431" s="313"/>
      <c r="I431" s="313"/>
    </row>
    <row r="432" spans="2:9" ht="36">
      <c r="B432" s="304"/>
      <c r="C432" s="305"/>
      <c r="D432" s="305"/>
      <c r="E432" s="297" t="s">
        <v>230</v>
      </c>
      <c r="F432" s="312"/>
      <c r="G432" s="280">
        <f t="shared" si="8"/>
        <v>0</v>
      </c>
      <c r="H432" s="313"/>
      <c r="I432" s="313"/>
    </row>
    <row r="433" spans="1:46" s="89" customFormat="1" ht="10.5" customHeight="1">
      <c r="A433" s="100"/>
      <c r="B433" s="290" t="s">
        <v>162</v>
      </c>
      <c r="C433" s="291">
        <v>8</v>
      </c>
      <c r="D433" s="291">
        <v>0</v>
      </c>
      <c r="E433" s="314" t="s">
        <v>848</v>
      </c>
      <c r="F433" s="301" t="s">
        <v>428</v>
      </c>
      <c r="G433" s="280">
        <f t="shared" si="8"/>
        <v>0</v>
      </c>
      <c r="H433" s="313"/>
      <c r="I433" s="313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</row>
    <row r="434" spans="2:9" ht="15">
      <c r="B434" s="290"/>
      <c r="C434" s="291"/>
      <c r="D434" s="291"/>
      <c r="E434" s="297" t="s">
        <v>27</v>
      </c>
      <c r="F434" s="301"/>
      <c r="G434" s="280"/>
      <c r="H434" s="303"/>
      <c r="I434" s="303"/>
    </row>
    <row r="435" spans="2:9" ht="25.5" customHeight="1">
      <c r="B435" s="304" t="s">
        <v>162</v>
      </c>
      <c r="C435" s="305">
        <v>8</v>
      </c>
      <c r="D435" s="305">
        <v>1</v>
      </c>
      <c r="E435" s="297" t="s">
        <v>848</v>
      </c>
      <c r="F435" s="322" t="s">
        <v>429</v>
      </c>
      <c r="G435" s="280">
        <f t="shared" si="8"/>
        <v>0</v>
      </c>
      <c r="H435" s="313"/>
      <c r="I435" s="313"/>
    </row>
    <row r="436" spans="2:9" ht="36">
      <c r="B436" s="304"/>
      <c r="C436" s="305"/>
      <c r="D436" s="305"/>
      <c r="E436" s="297" t="s">
        <v>230</v>
      </c>
      <c r="F436" s="312"/>
      <c r="G436" s="280">
        <f t="shared" si="8"/>
        <v>0</v>
      </c>
      <c r="H436" s="313"/>
      <c r="I436" s="313"/>
    </row>
    <row r="437" spans="1:46" s="89" customFormat="1" ht="10.5" customHeight="1">
      <c r="A437" s="100"/>
      <c r="B437" s="290" t="s">
        <v>175</v>
      </c>
      <c r="C437" s="291">
        <v>0</v>
      </c>
      <c r="D437" s="291">
        <v>0</v>
      </c>
      <c r="E437" s="325" t="s">
        <v>747</v>
      </c>
      <c r="F437" s="323" t="s">
        <v>430</v>
      </c>
      <c r="G437" s="320">
        <f t="shared" si="8"/>
        <v>424.2</v>
      </c>
      <c r="H437" s="318">
        <f>H439+H445+H449+H451+H454+H457+H460+H464+H467</f>
        <v>424.2</v>
      </c>
      <c r="I437" s="318">
        <f>I439+I445+I449+I451+I454+I457+I460+I464+I467</f>
        <v>0</v>
      </c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</row>
    <row r="438" spans="2:9" ht="15">
      <c r="B438" s="290"/>
      <c r="C438" s="291"/>
      <c r="D438" s="291"/>
      <c r="E438" s="297" t="s">
        <v>26</v>
      </c>
      <c r="F438" s="298"/>
      <c r="G438" s="280"/>
      <c r="H438" s="313"/>
      <c r="I438" s="313"/>
    </row>
    <row r="439" spans="2:9" ht="27" customHeight="1">
      <c r="B439" s="290" t="s">
        <v>175</v>
      </c>
      <c r="C439" s="291">
        <v>1</v>
      </c>
      <c r="D439" s="291">
        <v>0</v>
      </c>
      <c r="E439" s="314" t="s">
        <v>174</v>
      </c>
      <c r="F439" s="301" t="s">
        <v>431</v>
      </c>
      <c r="G439" s="280">
        <f t="shared" si="8"/>
        <v>0</v>
      </c>
      <c r="H439" s="313"/>
      <c r="I439" s="313"/>
    </row>
    <row r="440" spans="1:46" s="86" customFormat="1" ht="35.25" customHeight="1">
      <c r="A440" s="100"/>
      <c r="B440" s="290"/>
      <c r="C440" s="291"/>
      <c r="D440" s="291"/>
      <c r="E440" s="297" t="s">
        <v>27</v>
      </c>
      <c r="F440" s="301"/>
      <c r="G440" s="280"/>
      <c r="H440" s="303"/>
      <c r="I440" s="303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</row>
    <row r="441" spans="2:9" ht="11.25" customHeight="1">
      <c r="B441" s="304" t="s">
        <v>175</v>
      </c>
      <c r="C441" s="305">
        <v>1</v>
      </c>
      <c r="D441" s="305">
        <v>1</v>
      </c>
      <c r="E441" s="297" t="s">
        <v>849</v>
      </c>
      <c r="F441" s="322" t="s">
        <v>432</v>
      </c>
      <c r="G441" s="280">
        <f t="shared" si="8"/>
        <v>0</v>
      </c>
      <c r="H441" s="313"/>
      <c r="I441" s="313"/>
    </row>
    <row r="442" spans="2:9" ht="36">
      <c r="B442" s="304"/>
      <c r="C442" s="305"/>
      <c r="D442" s="305"/>
      <c r="E442" s="297" t="s">
        <v>230</v>
      </c>
      <c r="F442" s="312"/>
      <c r="G442" s="280">
        <f t="shared" si="8"/>
        <v>0</v>
      </c>
      <c r="H442" s="313"/>
      <c r="I442" s="313"/>
    </row>
    <row r="443" spans="1:46" s="89" customFormat="1" ht="10.5" customHeight="1">
      <c r="A443" s="100"/>
      <c r="B443" s="304" t="s">
        <v>175</v>
      </c>
      <c r="C443" s="305">
        <v>1</v>
      </c>
      <c r="D443" s="305">
        <v>2</v>
      </c>
      <c r="E443" s="297" t="s">
        <v>850</v>
      </c>
      <c r="F443" s="322" t="s">
        <v>433</v>
      </c>
      <c r="G443" s="280">
        <f t="shared" si="8"/>
        <v>0</v>
      </c>
      <c r="H443" s="313"/>
      <c r="I443" s="313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</row>
    <row r="444" spans="2:9" ht="36">
      <c r="B444" s="304"/>
      <c r="C444" s="305"/>
      <c r="D444" s="305"/>
      <c r="E444" s="297" t="s">
        <v>230</v>
      </c>
      <c r="F444" s="312"/>
      <c r="G444" s="280">
        <f t="shared" si="8"/>
        <v>0</v>
      </c>
      <c r="H444" s="313"/>
      <c r="I444" s="313"/>
    </row>
    <row r="445" spans="2:9" ht="27.75" customHeight="1">
      <c r="B445" s="290" t="s">
        <v>175</v>
      </c>
      <c r="C445" s="291">
        <v>2</v>
      </c>
      <c r="D445" s="291">
        <v>0</v>
      </c>
      <c r="E445" s="314" t="s">
        <v>851</v>
      </c>
      <c r="F445" s="301" t="s">
        <v>434</v>
      </c>
      <c r="G445" s="280">
        <f t="shared" si="8"/>
        <v>0</v>
      </c>
      <c r="H445" s="313"/>
      <c r="I445" s="313"/>
    </row>
    <row r="446" spans="1:9" ht="15">
      <c r="A446" s="296"/>
      <c r="B446" s="290"/>
      <c r="C446" s="291"/>
      <c r="D446" s="291"/>
      <c r="E446" s="297" t="s">
        <v>27</v>
      </c>
      <c r="F446" s="301"/>
      <c r="G446" s="280"/>
      <c r="H446" s="303"/>
      <c r="I446" s="303"/>
    </row>
    <row r="447" spans="1:9" ht="25.5" customHeight="1">
      <c r="A447" s="296">
        <v>3021</v>
      </c>
      <c r="B447" s="304" t="s">
        <v>175</v>
      </c>
      <c r="C447" s="305">
        <v>2</v>
      </c>
      <c r="D447" s="305">
        <v>1</v>
      </c>
      <c r="E447" s="297" t="s">
        <v>851</v>
      </c>
      <c r="F447" s="322" t="s">
        <v>435</v>
      </c>
      <c r="G447" s="280">
        <f t="shared" si="8"/>
        <v>0</v>
      </c>
      <c r="H447" s="313"/>
      <c r="I447" s="313"/>
    </row>
    <row r="448" spans="1:9" ht="36">
      <c r="A448" s="296"/>
      <c r="B448" s="304"/>
      <c r="C448" s="305"/>
      <c r="D448" s="305"/>
      <c r="E448" s="297" t="s">
        <v>230</v>
      </c>
      <c r="F448" s="312"/>
      <c r="G448" s="280">
        <f t="shared" si="8"/>
        <v>0</v>
      </c>
      <c r="H448" s="313"/>
      <c r="I448" s="313"/>
    </row>
    <row r="449" spans="1:46" s="89" customFormat="1" ht="10.5" customHeight="1">
      <c r="A449" s="296">
        <v>3030</v>
      </c>
      <c r="B449" s="290" t="s">
        <v>175</v>
      </c>
      <c r="C449" s="291">
        <v>3</v>
      </c>
      <c r="D449" s="291">
        <v>0</v>
      </c>
      <c r="E449" s="314" t="s">
        <v>852</v>
      </c>
      <c r="F449" s="301" t="s">
        <v>436</v>
      </c>
      <c r="G449" s="280">
        <f t="shared" si="8"/>
        <v>0</v>
      </c>
      <c r="H449" s="313"/>
      <c r="I449" s="313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</row>
    <row r="450" spans="1:9" ht="15">
      <c r="A450" s="296">
        <v>3031</v>
      </c>
      <c r="B450" s="304" t="s">
        <v>175</v>
      </c>
      <c r="C450" s="305">
        <v>3</v>
      </c>
      <c r="D450" s="305">
        <v>1</v>
      </c>
      <c r="E450" s="297" t="s">
        <v>852</v>
      </c>
      <c r="F450" s="301"/>
      <c r="G450" s="280">
        <f t="shared" si="8"/>
        <v>0</v>
      </c>
      <c r="H450" s="303"/>
      <c r="I450" s="303"/>
    </row>
    <row r="451" spans="1:9" ht="23.25" customHeight="1">
      <c r="A451" s="296">
        <v>3040</v>
      </c>
      <c r="B451" s="290" t="s">
        <v>175</v>
      </c>
      <c r="C451" s="291">
        <v>4</v>
      </c>
      <c r="D451" s="291">
        <v>0</v>
      </c>
      <c r="E451" s="314" t="s">
        <v>853</v>
      </c>
      <c r="F451" s="301" t="s">
        <v>437</v>
      </c>
      <c r="G451" s="280">
        <f t="shared" si="8"/>
        <v>0</v>
      </c>
      <c r="H451" s="313"/>
      <c r="I451" s="313"/>
    </row>
    <row r="452" spans="1:9" ht="18" customHeight="1">
      <c r="A452" s="296">
        <v>3041</v>
      </c>
      <c r="B452" s="304" t="s">
        <v>175</v>
      </c>
      <c r="C452" s="305">
        <v>4</v>
      </c>
      <c r="D452" s="305">
        <v>1</v>
      </c>
      <c r="E452" s="297" t="s">
        <v>853</v>
      </c>
      <c r="F452" s="322" t="s">
        <v>438</v>
      </c>
      <c r="G452" s="280">
        <f t="shared" si="8"/>
        <v>0</v>
      </c>
      <c r="H452" s="313"/>
      <c r="I452" s="313"/>
    </row>
    <row r="453" spans="1:46" s="89" customFormat="1" ht="10.5" customHeight="1">
      <c r="A453" s="296"/>
      <c r="B453" s="304"/>
      <c r="C453" s="305"/>
      <c r="D453" s="305"/>
      <c r="E453" s="297" t="s">
        <v>230</v>
      </c>
      <c r="F453" s="312"/>
      <c r="G453" s="280">
        <f t="shared" si="8"/>
        <v>0</v>
      </c>
      <c r="H453" s="313"/>
      <c r="I453" s="313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</row>
    <row r="454" spans="1:9" ht="15" customHeight="1">
      <c r="A454" s="296">
        <v>3050</v>
      </c>
      <c r="B454" s="290" t="s">
        <v>175</v>
      </c>
      <c r="C454" s="291">
        <v>5</v>
      </c>
      <c r="D454" s="291">
        <v>0</v>
      </c>
      <c r="E454" s="314" t="s">
        <v>854</v>
      </c>
      <c r="F454" s="301" t="s">
        <v>439</v>
      </c>
      <c r="G454" s="280">
        <f t="shared" si="8"/>
        <v>0</v>
      </c>
      <c r="H454" s="313"/>
      <c r="I454" s="313"/>
    </row>
    <row r="455" spans="1:9" ht="19.5" customHeight="1">
      <c r="A455" s="296">
        <v>3051</v>
      </c>
      <c r="B455" s="304" t="s">
        <v>175</v>
      </c>
      <c r="C455" s="305">
        <v>5</v>
      </c>
      <c r="D455" s="305">
        <v>1</v>
      </c>
      <c r="E455" s="297" t="s">
        <v>854</v>
      </c>
      <c r="F455" s="322" t="s">
        <v>439</v>
      </c>
      <c r="G455" s="280">
        <f t="shared" si="8"/>
        <v>0</v>
      </c>
      <c r="H455" s="313"/>
      <c r="I455" s="313"/>
    </row>
    <row r="456" spans="1:9" ht="22.5" customHeight="1">
      <c r="A456" s="296"/>
      <c r="B456" s="304"/>
      <c r="C456" s="305"/>
      <c r="D456" s="305"/>
      <c r="E456" s="297" t="s">
        <v>230</v>
      </c>
      <c r="F456" s="312"/>
      <c r="G456" s="280">
        <f t="shared" si="8"/>
        <v>0</v>
      </c>
      <c r="H456" s="313"/>
      <c r="I456" s="313"/>
    </row>
    <row r="457" spans="1:9" ht="17.25" customHeight="1">
      <c r="A457" s="296">
        <v>3060</v>
      </c>
      <c r="B457" s="290" t="s">
        <v>175</v>
      </c>
      <c r="C457" s="291">
        <v>6</v>
      </c>
      <c r="D457" s="291">
        <v>0</v>
      </c>
      <c r="E457" s="314" t="s">
        <v>855</v>
      </c>
      <c r="F457" s="301" t="s">
        <v>440</v>
      </c>
      <c r="G457" s="280">
        <f t="shared" si="8"/>
        <v>0</v>
      </c>
      <c r="H457" s="313"/>
      <c r="I457" s="313"/>
    </row>
    <row r="458" spans="2:9" ht="17.25" customHeight="1">
      <c r="B458" s="304" t="s">
        <v>175</v>
      </c>
      <c r="C458" s="305">
        <v>6</v>
      </c>
      <c r="D458" s="305">
        <v>1</v>
      </c>
      <c r="E458" s="297" t="s">
        <v>855</v>
      </c>
      <c r="F458" s="322" t="s">
        <v>440</v>
      </c>
      <c r="G458" s="280">
        <f t="shared" si="8"/>
        <v>0</v>
      </c>
      <c r="H458" s="313"/>
      <c r="I458" s="313"/>
    </row>
    <row r="459" spans="2:9" ht="24.75" customHeight="1">
      <c r="B459" s="304"/>
      <c r="C459" s="305"/>
      <c r="D459" s="305"/>
      <c r="E459" s="297" t="s">
        <v>230</v>
      </c>
      <c r="F459" s="312"/>
      <c r="G459" s="280">
        <f t="shared" si="8"/>
        <v>0</v>
      </c>
      <c r="H459" s="313"/>
      <c r="I459" s="313"/>
    </row>
    <row r="460" spans="1:9" ht="18" customHeight="1">
      <c r="A460" s="290" t="s">
        <v>175</v>
      </c>
      <c r="C460" s="291">
        <v>7</v>
      </c>
      <c r="D460" s="291">
        <v>0</v>
      </c>
      <c r="E460" s="314" t="s">
        <v>856</v>
      </c>
      <c r="F460" s="301" t="s">
        <v>441</v>
      </c>
      <c r="G460" s="320">
        <f t="shared" si="8"/>
        <v>424.2</v>
      </c>
      <c r="H460" s="318">
        <f>H463</f>
        <v>424.2</v>
      </c>
      <c r="I460" s="313"/>
    </row>
    <row r="461" spans="1:9" ht="21.75" customHeight="1">
      <c r="A461" s="101"/>
      <c r="B461" s="304" t="s">
        <v>175</v>
      </c>
      <c r="C461" s="305">
        <v>7</v>
      </c>
      <c r="D461" s="305">
        <v>1</v>
      </c>
      <c r="E461" s="297" t="s">
        <v>856</v>
      </c>
      <c r="F461" s="322" t="s">
        <v>442</v>
      </c>
      <c r="G461" s="320">
        <f t="shared" si="8"/>
        <v>0</v>
      </c>
      <c r="H461" s="318"/>
      <c r="I461" s="313"/>
    </row>
    <row r="462" spans="2:9" ht="21.75" customHeight="1">
      <c r="B462" s="304"/>
      <c r="C462" s="305"/>
      <c r="D462" s="305"/>
      <c r="E462" s="297" t="s">
        <v>230</v>
      </c>
      <c r="F462" s="312"/>
      <c r="G462" s="320">
        <f t="shared" si="8"/>
        <v>424.2</v>
      </c>
      <c r="H462" s="318">
        <f>H463</f>
        <v>424.2</v>
      </c>
      <c r="I462" s="313"/>
    </row>
    <row r="463" spans="1:9" ht="24" customHeight="1">
      <c r="A463" s="296"/>
      <c r="B463" s="304"/>
      <c r="C463" s="305"/>
      <c r="D463" s="305"/>
      <c r="E463" s="93" t="s">
        <v>414</v>
      </c>
      <c r="F463" s="312"/>
      <c r="G463" s="320">
        <f t="shared" si="8"/>
        <v>424.2</v>
      </c>
      <c r="H463" s="318">
        <v>424.2</v>
      </c>
      <c r="I463" s="313"/>
    </row>
    <row r="464" spans="2:9" ht="15.75" customHeight="1">
      <c r="B464" s="290" t="s">
        <v>175</v>
      </c>
      <c r="C464" s="291">
        <v>8</v>
      </c>
      <c r="D464" s="291">
        <v>0</v>
      </c>
      <c r="E464" s="314" t="s">
        <v>858</v>
      </c>
      <c r="F464" s="301" t="s">
        <v>443</v>
      </c>
      <c r="G464" s="280">
        <f t="shared" si="8"/>
        <v>0</v>
      </c>
      <c r="H464" s="313"/>
      <c r="I464" s="313"/>
    </row>
    <row r="465" spans="1:9" ht="27" customHeight="1">
      <c r="A465" s="296">
        <v>3080</v>
      </c>
      <c r="B465" s="304" t="s">
        <v>175</v>
      </c>
      <c r="C465" s="305">
        <v>8</v>
      </c>
      <c r="D465" s="305">
        <v>1</v>
      </c>
      <c r="E465" s="297" t="s">
        <v>858</v>
      </c>
      <c r="F465" s="322" t="s">
        <v>444</v>
      </c>
      <c r="G465" s="280">
        <f t="shared" si="8"/>
        <v>0</v>
      </c>
      <c r="H465" s="313"/>
      <c r="I465" s="313"/>
    </row>
    <row r="466" spans="1:9" ht="15">
      <c r="A466" s="296"/>
      <c r="B466" s="290"/>
      <c r="C466" s="291"/>
      <c r="D466" s="291"/>
      <c r="E466" s="297" t="s">
        <v>27</v>
      </c>
      <c r="F466" s="301"/>
      <c r="G466" s="280"/>
      <c r="H466" s="303"/>
      <c r="I466" s="303"/>
    </row>
    <row r="467" spans="2:9" ht="21" customHeight="1">
      <c r="B467" s="290" t="s">
        <v>175</v>
      </c>
      <c r="C467" s="333">
        <v>9</v>
      </c>
      <c r="D467" s="291">
        <v>0</v>
      </c>
      <c r="E467" s="314" t="s">
        <v>859</v>
      </c>
      <c r="F467" s="301" t="s">
        <v>445</v>
      </c>
      <c r="G467" s="280">
        <f t="shared" si="8"/>
        <v>0</v>
      </c>
      <c r="H467" s="313"/>
      <c r="I467" s="313"/>
    </row>
    <row r="468" spans="2:9" ht="15" customHeight="1">
      <c r="B468" s="304" t="s">
        <v>175</v>
      </c>
      <c r="C468" s="289">
        <v>9</v>
      </c>
      <c r="D468" s="305">
        <v>1</v>
      </c>
      <c r="E468" s="297" t="s">
        <v>859</v>
      </c>
      <c r="F468" s="322" t="s">
        <v>446</v>
      </c>
      <c r="G468" s="280">
        <f t="shared" si="8"/>
        <v>0</v>
      </c>
      <c r="H468" s="313"/>
      <c r="I468" s="313"/>
    </row>
    <row r="469" spans="1:46" s="89" customFormat="1" ht="10.5" customHeight="1">
      <c r="A469" s="296"/>
      <c r="B469" s="304"/>
      <c r="C469" s="305"/>
      <c r="D469" s="305"/>
      <c r="E469" s="297" t="s">
        <v>230</v>
      </c>
      <c r="F469" s="312"/>
      <c r="G469" s="280">
        <f t="shared" si="8"/>
        <v>0</v>
      </c>
      <c r="H469" s="313"/>
      <c r="I469" s="313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</row>
    <row r="470" spans="1:9" ht="24.75" customHeight="1">
      <c r="A470" s="296">
        <v>3092</v>
      </c>
      <c r="B470" s="304" t="s">
        <v>175</v>
      </c>
      <c r="C470" s="289">
        <v>9</v>
      </c>
      <c r="D470" s="305">
        <v>2</v>
      </c>
      <c r="E470" s="297" t="s">
        <v>195</v>
      </c>
      <c r="F470" s="322"/>
      <c r="G470" s="280">
        <f>H470+I470</f>
        <v>0</v>
      </c>
      <c r="H470" s="313"/>
      <c r="I470" s="313"/>
    </row>
    <row r="471" spans="1:9" ht="17.25" customHeight="1">
      <c r="A471" s="296"/>
      <c r="B471" s="304"/>
      <c r="C471" s="305"/>
      <c r="D471" s="305"/>
      <c r="E471" s="297" t="s">
        <v>230</v>
      </c>
      <c r="F471" s="312"/>
      <c r="G471" s="280">
        <f>H471+I471</f>
        <v>0</v>
      </c>
      <c r="H471" s="313"/>
      <c r="I471" s="313"/>
    </row>
    <row r="472" spans="1:9" ht="27" customHeight="1">
      <c r="A472" s="289">
        <v>3100</v>
      </c>
      <c r="B472" s="290" t="s">
        <v>176</v>
      </c>
      <c r="C472" s="290">
        <v>0</v>
      </c>
      <c r="D472" s="290">
        <v>0</v>
      </c>
      <c r="E472" s="334" t="s">
        <v>748</v>
      </c>
      <c r="F472" s="335"/>
      <c r="G472" s="318">
        <v>920</v>
      </c>
      <c r="H472" s="318">
        <f>H474</f>
        <v>920</v>
      </c>
      <c r="I472" s="313">
        <f>I474</f>
        <v>0</v>
      </c>
    </row>
    <row r="473" spans="1:9" ht="25.5" customHeight="1">
      <c r="A473" s="296"/>
      <c r="B473" s="290"/>
      <c r="C473" s="291"/>
      <c r="D473" s="291"/>
      <c r="E473" s="297" t="s">
        <v>26</v>
      </c>
      <c r="F473" s="298"/>
      <c r="G473" s="320"/>
      <c r="H473" s="318"/>
      <c r="I473" s="313"/>
    </row>
    <row r="474" spans="1:9" ht="27" customHeight="1">
      <c r="A474" s="296">
        <v>3110</v>
      </c>
      <c r="B474" s="336" t="s">
        <v>176</v>
      </c>
      <c r="C474" s="336">
        <v>1</v>
      </c>
      <c r="D474" s="336">
        <v>0</v>
      </c>
      <c r="E474" s="331" t="s">
        <v>5</v>
      </c>
      <c r="F474" s="322"/>
      <c r="G474" s="318">
        <f>G475</f>
        <v>920</v>
      </c>
      <c r="H474" s="318">
        <f>H475</f>
        <v>920</v>
      </c>
      <c r="I474" s="313"/>
    </row>
    <row r="475" spans="1:46" s="86" customFormat="1" ht="21" customHeight="1">
      <c r="A475" s="296">
        <v>3112</v>
      </c>
      <c r="B475" s="336" t="s">
        <v>176</v>
      </c>
      <c r="C475" s="336">
        <v>1</v>
      </c>
      <c r="D475" s="336">
        <v>2</v>
      </c>
      <c r="E475" s="332" t="s">
        <v>916</v>
      </c>
      <c r="F475" s="322"/>
      <c r="G475" s="320">
        <v>920</v>
      </c>
      <c r="H475" s="318">
        <v>920</v>
      </c>
      <c r="I475" s="313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</row>
    <row r="476" spans="1:9" ht="11.25" customHeight="1">
      <c r="A476" s="296"/>
      <c r="B476" s="304"/>
      <c r="C476" s="305"/>
      <c r="D476" s="305"/>
      <c r="E476" s="297" t="s">
        <v>230</v>
      </c>
      <c r="F476" s="312"/>
      <c r="G476" s="280">
        <f>H476+I476</f>
        <v>0</v>
      </c>
      <c r="H476" s="313"/>
      <c r="I476" s="313"/>
    </row>
    <row r="477" spans="1:9" ht="15">
      <c r="A477" s="273"/>
      <c r="B477" s="304"/>
      <c r="C477" s="305"/>
      <c r="D477" s="305"/>
      <c r="E477" s="332" t="s">
        <v>447</v>
      </c>
      <c r="F477" s="312"/>
      <c r="G477" s="320">
        <v>920</v>
      </c>
      <c r="H477" s="318">
        <v>920</v>
      </c>
      <c r="I477" s="313"/>
    </row>
    <row r="478" spans="2:9" ht="15.75">
      <c r="B478" s="337"/>
      <c r="C478" s="338"/>
      <c r="D478" s="339"/>
      <c r="E478" s="340"/>
      <c r="F478" s="277"/>
      <c r="G478" s="272"/>
      <c r="H478" s="272"/>
      <c r="I478" s="272"/>
    </row>
    <row r="479" spans="1:9" ht="25.5" customHeight="1">
      <c r="A479" s="273"/>
      <c r="B479" s="341"/>
      <c r="C479" s="338"/>
      <c r="D479" s="339"/>
      <c r="E479" s="340"/>
      <c r="F479" s="277"/>
      <c r="G479" s="272"/>
      <c r="H479" s="272"/>
      <c r="I479" s="272"/>
    </row>
    <row r="480" spans="1:9" ht="15.75">
      <c r="A480" s="273"/>
      <c r="B480" s="341"/>
      <c r="C480" s="338"/>
      <c r="D480" s="339"/>
      <c r="E480" s="272"/>
      <c r="F480" s="277"/>
      <c r="G480" s="272"/>
      <c r="H480" s="272"/>
      <c r="I480" s="272"/>
    </row>
    <row r="481" spans="1:9" ht="15.75">
      <c r="A481" s="273"/>
      <c r="B481" s="341"/>
      <c r="C481" s="342"/>
      <c r="D481" s="343"/>
      <c r="E481" s="340"/>
      <c r="F481" s="277"/>
      <c r="G481" s="272"/>
      <c r="H481" s="272"/>
      <c r="I481" s="272"/>
    </row>
    <row r="482" spans="1:9" ht="15.75">
      <c r="A482" s="273"/>
      <c r="B482" s="344"/>
      <c r="C482" s="345"/>
      <c r="D482" s="346"/>
      <c r="E482" s="340"/>
      <c r="F482" s="277"/>
      <c r="G482" s="272"/>
      <c r="H482" s="272"/>
      <c r="I482" s="272"/>
    </row>
    <row r="483" spans="1:9" ht="15.75">
      <c r="A483" s="273"/>
      <c r="B483" s="344"/>
      <c r="C483" s="345"/>
      <c r="D483" s="346"/>
      <c r="E483" s="340"/>
      <c r="F483" s="277"/>
      <c r="G483" s="272"/>
      <c r="H483" s="272"/>
      <c r="I483" s="272"/>
    </row>
    <row r="484" spans="1:9" ht="15.75">
      <c r="A484" s="273"/>
      <c r="B484" s="344"/>
      <c r="C484" s="345"/>
      <c r="D484" s="346"/>
      <c r="E484" s="340"/>
      <c r="F484" s="277"/>
      <c r="G484" s="272"/>
      <c r="H484" s="272"/>
      <c r="I484" s="272"/>
    </row>
    <row r="485" spans="1:9" ht="15.75">
      <c r="A485" s="273"/>
      <c r="B485" s="344"/>
      <c r="C485" s="345"/>
      <c r="D485" s="346"/>
      <c r="E485" s="340"/>
      <c r="F485" s="277"/>
      <c r="G485" s="272"/>
      <c r="H485" s="272"/>
      <c r="I485" s="272"/>
    </row>
    <row r="486" spans="1:9" ht="15.75">
      <c r="A486" s="273"/>
      <c r="B486" s="344"/>
      <c r="C486" s="345"/>
      <c r="D486" s="346"/>
      <c r="E486" s="340"/>
      <c r="F486" s="277"/>
      <c r="G486" s="272"/>
      <c r="H486" s="272"/>
      <c r="I486" s="272"/>
    </row>
    <row r="487" spans="1:9" ht="15.75">
      <c r="A487" s="273"/>
      <c r="B487" s="344"/>
      <c r="C487" s="345"/>
      <c r="D487" s="346"/>
      <c r="E487" s="340"/>
      <c r="F487" s="277"/>
      <c r="G487" s="272"/>
      <c r="H487" s="272"/>
      <c r="I487" s="272"/>
    </row>
    <row r="488" spans="1:9" ht="15.75">
      <c r="A488" s="273"/>
      <c r="B488" s="344"/>
      <c r="C488" s="345"/>
      <c r="D488" s="346"/>
      <c r="E488" s="340"/>
      <c r="F488" s="277"/>
      <c r="G488" s="272"/>
      <c r="H488" s="272"/>
      <c r="I488" s="272"/>
    </row>
    <row r="489" spans="1:9" ht="15.75">
      <c r="A489" s="273"/>
      <c r="B489" s="344"/>
      <c r="C489" s="345"/>
      <c r="D489" s="346"/>
      <c r="E489" s="340"/>
      <c r="F489" s="277"/>
      <c r="G489" s="272"/>
      <c r="H489" s="272"/>
      <c r="I489" s="272"/>
    </row>
    <row r="490" spans="1:9" ht="15.75">
      <c r="A490" s="273"/>
      <c r="B490" s="344"/>
      <c r="C490" s="345"/>
      <c r="D490" s="346"/>
      <c r="E490" s="340"/>
      <c r="F490" s="277"/>
      <c r="G490" s="272"/>
      <c r="H490" s="272"/>
      <c r="I490" s="272"/>
    </row>
    <row r="491" spans="1:9" ht="15.75">
      <c r="A491" s="273"/>
      <c r="B491" s="344"/>
      <c r="C491" s="345"/>
      <c r="D491" s="346"/>
      <c r="E491" s="340"/>
      <c r="F491" s="277"/>
      <c r="G491" s="272"/>
      <c r="H491" s="272"/>
      <c r="I491" s="272"/>
    </row>
    <row r="492" spans="1:9" ht="15.75">
      <c r="A492" s="273"/>
      <c r="B492" s="344"/>
      <c r="C492" s="345"/>
      <c r="D492" s="346"/>
      <c r="E492" s="340"/>
      <c r="F492" s="277"/>
      <c r="G492" s="272"/>
      <c r="H492" s="272"/>
      <c r="I492" s="272"/>
    </row>
    <row r="493" spans="1:9" ht="15.75">
      <c r="A493" s="273"/>
      <c r="B493" s="344"/>
      <c r="C493" s="345"/>
      <c r="D493" s="346"/>
      <c r="E493" s="340"/>
      <c r="F493" s="277"/>
      <c r="G493" s="272"/>
      <c r="H493" s="272"/>
      <c r="I493" s="272"/>
    </row>
    <row r="494" spans="1:9" ht="15.75">
      <c r="A494" s="273"/>
      <c r="B494" s="344"/>
      <c r="C494" s="345"/>
      <c r="D494" s="346"/>
      <c r="E494" s="340"/>
      <c r="F494" s="277"/>
      <c r="G494" s="272"/>
      <c r="H494" s="272"/>
      <c r="I494" s="272"/>
    </row>
    <row r="495" spans="1:9" ht="15.75">
      <c r="A495" s="273"/>
      <c r="B495" s="344"/>
      <c r="C495" s="345"/>
      <c r="D495" s="346"/>
      <c r="E495" s="340"/>
      <c r="F495" s="277"/>
      <c r="G495" s="272"/>
      <c r="H495" s="272"/>
      <c r="I495" s="272"/>
    </row>
    <row r="496" spans="1:9" ht="15.75">
      <c r="A496" s="273"/>
      <c r="B496" s="344"/>
      <c r="C496" s="345"/>
      <c r="D496" s="346"/>
      <c r="E496" s="340"/>
      <c r="F496" s="277"/>
      <c r="G496" s="272"/>
      <c r="H496" s="272"/>
      <c r="I496" s="272"/>
    </row>
    <row r="497" spans="1:9" ht="15.75">
      <c r="A497" s="273"/>
      <c r="B497" s="344"/>
      <c r="C497" s="345"/>
      <c r="D497" s="346"/>
      <c r="E497" s="340"/>
      <c r="F497" s="277"/>
      <c r="G497" s="272"/>
      <c r="H497" s="272"/>
      <c r="I497" s="272"/>
    </row>
    <row r="498" spans="1:9" ht="15">
      <c r="A498" s="75"/>
      <c r="B498" s="97"/>
      <c r="C498" s="98"/>
      <c r="D498" s="99"/>
      <c r="E498" s="96"/>
      <c r="F498" s="76"/>
      <c r="G498" s="74"/>
      <c r="H498" s="74"/>
      <c r="I498" s="74"/>
    </row>
    <row r="499" spans="1:9" ht="15">
      <c r="A499" s="75"/>
      <c r="B499" s="97"/>
      <c r="C499" s="98"/>
      <c r="D499" s="99"/>
      <c r="E499" s="96"/>
      <c r="F499" s="76"/>
      <c r="G499" s="74"/>
      <c r="H499" s="74"/>
      <c r="I499" s="74"/>
    </row>
    <row r="500" spans="1:9" ht="15">
      <c r="A500" s="75"/>
      <c r="B500" s="97"/>
      <c r="C500" s="98"/>
      <c r="D500" s="99"/>
      <c r="E500" s="96"/>
      <c r="F500" s="76"/>
      <c r="G500" s="74"/>
      <c r="H500" s="74"/>
      <c r="I500" s="74"/>
    </row>
    <row r="501" spans="1:9" ht="15">
      <c r="A501" s="75"/>
      <c r="B501" s="97"/>
      <c r="C501" s="98"/>
      <c r="D501" s="99"/>
      <c r="E501" s="96"/>
      <c r="F501" s="76"/>
      <c r="G501" s="74"/>
      <c r="H501" s="74"/>
      <c r="I501" s="74"/>
    </row>
    <row r="502" spans="1:9" ht="15">
      <c r="A502" s="75"/>
      <c r="B502" s="97"/>
      <c r="C502" s="98"/>
      <c r="D502" s="99"/>
      <c r="E502" s="96"/>
      <c r="F502" s="76"/>
      <c r="G502" s="74"/>
      <c r="H502" s="74"/>
      <c r="I502" s="74"/>
    </row>
    <row r="503" spans="1:9" ht="15">
      <c r="A503" s="75"/>
      <c r="B503" s="97"/>
      <c r="C503" s="98"/>
      <c r="D503" s="99"/>
      <c r="E503" s="96"/>
      <c r="F503" s="76"/>
      <c r="G503" s="74"/>
      <c r="H503" s="74"/>
      <c r="I503" s="74"/>
    </row>
    <row r="504" spans="1:9" ht="15">
      <c r="A504" s="75"/>
      <c r="B504" s="97"/>
      <c r="C504" s="98"/>
      <c r="D504" s="99"/>
      <c r="E504" s="96"/>
      <c r="F504" s="76"/>
      <c r="G504" s="74"/>
      <c r="H504" s="74"/>
      <c r="I504" s="74"/>
    </row>
    <row r="505" spans="1:9" ht="15">
      <c r="A505" s="75"/>
      <c r="B505" s="97"/>
      <c r="C505" s="98"/>
      <c r="D505" s="99"/>
      <c r="E505" s="96"/>
      <c r="F505" s="76"/>
      <c r="G505" s="74"/>
      <c r="H505" s="74"/>
      <c r="I505" s="74"/>
    </row>
    <row r="506" spans="1:9" ht="15">
      <c r="A506" s="75"/>
      <c r="B506" s="97"/>
      <c r="C506" s="98"/>
      <c r="D506" s="99"/>
      <c r="E506" s="96"/>
      <c r="F506" s="76"/>
      <c r="G506" s="74"/>
      <c r="H506" s="74"/>
      <c r="I506" s="74"/>
    </row>
    <row r="507" spans="1:9" ht="15">
      <c r="A507" s="75"/>
      <c r="B507" s="97"/>
      <c r="C507" s="98"/>
      <c r="D507" s="99"/>
      <c r="E507" s="96"/>
      <c r="F507" s="76"/>
      <c r="G507" s="74"/>
      <c r="H507" s="74"/>
      <c r="I507" s="74"/>
    </row>
    <row r="508" spans="1:9" ht="15">
      <c r="A508" s="75"/>
      <c r="B508" s="97"/>
      <c r="C508" s="98"/>
      <c r="D508" s="99"/>
      <c r="E508" s="96"/>
      <c r="F508" s="76"/>
      <c r="G508" s="74"/>
      <c r="H508" s="74"/>
      <c r="I508" s="74"/>
    </row>
    <row r="509" spans="1:9" ht="15">
      <c r="A509" s="75"/>
      <c r="B509" s="97"/>
      <c r="C509" s="98"/>
      <c r="D509" s="99"/>
      <c r="E509" s="96"/>
      <c r="F509" s="76"/>
      <c r="G509" s="74"/>
      <c r="H509" s="74"/>
      <c r="I509" s="74"/>
    </row>
    <row r="510" spans="1:9" ht="15">
      <c r="A510" s="75"/>
      <c r="B510" s="97"/>
      <c r="C510" s="98"/>
      <c r="D510" s="99"/>
      <c r="E510" s="96"/>
      <c r="F510" s="76"/>
      <c r="G510" s="74"/>
      <c r="H510" s="74"/>
      <c r="I510" s="74"/>
    </row>
    <row r="511" spans="1:9" ht="15">
      <c r="A511" s="75"/>
      <c r="B511" s="97"/>
      <c r="C511" s="98"/>
      <c r="D511" s="99"/>
      <c r="E511" s="96"/>
      <c r="F511" s="76"/>
      <c r="G511" s="74"/>
      <c r="H511" s="74"/>
      <c r="I511" s="74"/>
    </row>
    <row r="512" spans="1:9" ht="15">
      <c r="A512" s="75"/>
      <c r="B512" s="97"/>
      <c r="C512" s="98"/>
      <c r="D512" s="99"/>
      <c r="E512" s="96"/>
      <c r="F512" s="76"/>
      <c r="G512" s="74"/>
      <c r="H512" s="74"/>
      <c r="I512" s="74"/>
    </row>
    <row r="513" spans="1:9" ht="15">
      <c r="A513" s="75"/>
      <c r="B513" s="97"/>
      <c r="C513" s="98"/>
      <c r="D513" s="99"/>
      <c r="E513" s="96"/>
      <c r="F513" s="76"/>
      <c r="G513" s="74"/>
      <c r="H513" s="74"/>
      <c r="I513" s="74"/>
    </row>
    <row r="514" spans="1:9" ht="15">
      <c r="A514" s="75"/>
      <c r="B514" s="97"/>
      <c r="C514" s="98"/>
      <c r="D514" s="99"/>
      <c r="E514" s="96"/>
      <c r="F514" s="76"/>
      <c r="G514" s="74"/>
      <c r="H514" s="74"/>
      <c r="I514" s="74"/>
    </row>
    <row r="515" spans="1:9" ht="15">
      <c r="A515" s="75"/>
      <c r="B515" s="97"/>
      <c r="C515" s="98"/>
      <c r="D515" s="99"/>
      <c r="E515" s="96"/>
      <c r="F515" s="76"/>
      <c r="G515" s="74"/>
      <c r="H515" s="74"/>
      <c r="I515" s="74"/>
    </row>
    <row r="516" spans="1:9" ht="15">
      <c r="A516" s="75"/>
      <c r="B516" s="97"/>
      <c r="C516" s="98"/>
      <c r="D516" s="99"/>
      <c r="E516" s="96"/>
      <c r="F516" s="76"/>
      <c r="G516" s="74"/>
      <c r="H516" s="74"/>
      <c r="I516" s="74"/>
    </row>
    <row r="517" spans="1:9" ht="15">
      <c r="A517" s="75"/>
      <c r="B517" s="97"/>
      <c r="C517" s="98"/>
      <c r="D517" s="99"/>
      <c r="E517" s="96"/>
      <c r="F517" s="76"/>
      <c r="G517" s="74"/>
      <c r="H517" s="74"/>
      <c r="I517" s="74"/>
    </row>
    <row r="518" spans="1:9" ht="15">
      <c r="A518" s="75"/>
      <c r="B518" s="97"/>
      <c r="C518" s="98"/>
      <c r="D518" s="99"/>
      <c r="E518" s="96"/>
      <c r="F518" s="76"/>
      <c r="G518" s="74"/>
      <c r="H518" s="74"/>
      <c r="I518" s="74"/>
    </row>
    <row r="519" spans="1:9" ht="15">
      <c r="A519" s="75"/>
      <c r="B519" s="97"/>
      <c r="C519" s="98"/>
      <c r="D519" s="99"/>
      <c r="E519" s="96"/>
      <c r="F519" s="76"/>
      <c r="G519" s="74"/>
      <c r="H519" s="74"/>
      <c r="I519" s="74"/>
    </row>
    <row r="520" spans="1:9" ht="15">
      <c r="A520" s="75"/>
      <c r="B520" s="97"/>
      <c r="C520" s="98"/>
      <c r="D520" s="99"/>
      <c r="E520" s="96"/>
      <c r="F520" s="76"/>
      <c r="G520" s="74"/>
      <c r="H520" s="74"/>
      <c r="I520" s="74"/>
    </row>
    <row r="521" spans="1:9" ht="15">
      <c r="A521" s="75"/>
      <c r="B521" s="97"/>
      <c r="C521" s="98"/>
      <c r="D521" s="99"/>
      <c r="E521" s="96"/>
      <c r="F521" s="76"/>
      <c r="G521" s="74"/>
      <c r="H521" s="74"/>
      <c r="I521" s="74"/>
    </row>
    <row r="522" spans="1:9" ht="15">
      <c r="A522" s="75"/>
      <c r="B522" s="97"/>
      <c r="C522" s="98"/>
      <c r="D522" s="99"/>
      <c r="E522" s="96"/>
      <c r="F522" s="76"/>
      <c r="G522" s="74"/>
      <c r="H522" s="74"/>
      <c r="I522" s="74"/>
    </row>
    <row r="523" spans="1:9" ht="15">
      <c r="A523" s="75"/>
      <c r="B523" s="97"/>
      <c r="C523" s="98"/>
      <c r="D523" s="99"/>
      <c r="E523" s="96"/>
      <c r="F523" s="76"/>
      <c r="G523" s="74"/>
      <c r="H523" s="74"/>
      <c r="I523" s="74"/>
    </row>
    <row r="524" spans="1:9" ht="15">
      <c r="A524" s="75"/>
      <c r="B524" s="97"/>
      <c r="C524" s="98"/>
      <c r="D524" s="99"/>
      <c r="E524" s="96"/>
      <c r="F524" s="76"/>
      <c r="G524" s="74"/>
      <c r="H524" s="74"/>
      <c r="I524" s="74"/>
    </row>
    <row r="525" spans="1:9" ht="15">
      <c r="A525" s="75"/>
      <c r="B525" s="97"/>
      <c r="C525" s="98"/>
      <c r="D525" s="99"/>
      <c r="E525" s="96"/>
      <c r="F525" s="76"/>
      <c r="G525" s="74"/>
      <c r="H525" s="74"/>
      <c r="I525" s="74"/>
    </row>
    <row r="526" spans="1:9" ht="15">
      <c r="A526" s="75"/>
      <c r="B526" s="97"/>
      <c r="C526" s="98"/>
      <c r="D526" s="99"/>
      <c r="E526" s="96"/>
      <c r="F526" s="76"/>
      <c r="G526" s="74"/>
      <c r="H526" s="74"/>
      <c r="I526" s="74"/>
    </row>
    <row r="527" spans="1:9" ht="15">
      <c r="A527" s="75"/>
      <c r="B527" s="97"/>
      <c r="C527" s="98"/>
      <c r="D527" s="99"/>
      <c r="E527" s="96"/>
      <c r="F527" s="76"/>
      <c r="G527" s="74"/>
      <c r="H527" s="74"/>
      <c r="I527" s="74"/>
    </row>
    <row r="528" spans="1:9" ht="15">
      <c r="A528" s="75"/>
      <c r="B528" s="97"/>
      <c r="C528" s="98"/>
      <c r="D528" s="99"/>
      <c r="E528" s="96"/>
      <c r="F528" s="76"/>
      <c r="G528" s="74"/>
      <c r="H528" s="74"/>
      <c r="I528" s="74"/>
    </row>
    <row r="529" spans="1:9" ht="15">
      <c r="A529" s="75"/>
      <c r="B529" s="97"/>
      <c r="C529" s="98"/>
      <c r="D529" s="99"/>
      <c r="E529" s="96"/>
      <c r="F529" s="76"/>
      <c r="G529" s="74"/>
      <c r="H529" s="74"/>
      <c r="I529" s="74"/>
    </row>
    <row r="530" spans="1:9" ht="15">
      <c r="A530" s="75"/>
      <c r="B530" s="97"/>
      <c r="C530" s="98"/>
      <c r="D530" s="99"/>
      <c r="E530" s="96"/>
      <c r="F530" s="76"/>
      <c r="G530" s="74"/>
      <c r="H530" s="74"/>
      <c r="I530" s="74"/>
    </row>
    <row r="531" spans="1:9" ht="15">
      <c r="A531" s="75"/>
      <c r="B531" s="97"/>
      <c r="C531" s="98"/>
      <c r="D531" s="99"/>
      <c r="E531" s="96"/>
      <c r="F531" s="76"/>
      <c r="G531" s="74"/>
      <c r="H531" s="74"/>
      <c r="I531" s="74"/>
    </row>
    <row r="532" spans="1:9" ht="15">
      <c r="A532" s="75"/>
      <c r="B532" s="97"/>
      <c r="C532" s="98"/>
      <c r="D532" s="99"/>
      <c r="E532" s="96"/>
      <c r="F532" s="76"/>
      <c r="G532" s="74"/>
      <c r="H532" s="74"/>
      <c r="I532" s="74"/>
    </row>
    <row r="533" spans="1:9" ht="15">
      <c r="A533" s="75"/>
      <c r="B533" s="97"/>
      <c r="C533" s="98"/>
      <c r="D533" s="99"/>
      <c r="E533" s="96"/>
      <c r="F533" s="76"/>
      <c r="G533" s="74"/>
      <c r="H533" s="74"/>
      <c r="I533" s="74"/>
    </row>
    <row r="534" spans="1:9" ht="15">
      <c r="A534" s="75"/>
      <c r="B534" s="97"/>
      <c r="C534" s="98"/>
      <c r="D534" s="99"/>
      <c r="E534" s="96"/>
      <c r="F534" s="76"/>
      <c r="G534" s="74"/>
      <c r="H534" s="74"/>
      <c r="I534" s="74"/>
    </row>
    <row r="535" spans="1:9" ht="15">
      <c r="A535" s="75"/>
      <c r="B535" s="97"/>
      <c r="C535" s="98"/>
      <c r="D535" s="99"/>
      <c r="E535" s="96"/>
      <c r="F535" s="76"/>
      <c r="G535" s="74"/>
      <c r="H535" s="74"/>
      <c r="I535" s="74"/>
    </row>
    <row r="536" spans="1:9" ht="15">
      <c r="A536" s="75"/>
      <c r="B536" s="97"/>
      <c r="C536" s="98"/>
      <c r="D536" s="99"/>
      <c r="E536" s="96"/>
      <c r="F536" s="76"/>
      <c r="G536" s="74"/>
      <c r="H536" s="74"/>
      <c r="I536" s="74"/>
    </row>
    <row r="537" spans="1:9" ht="15">
      <c r="A537" s="75"/>
      <c r="B537" s="97"/>
      <c r="C537" s="98"/>
      <c r="D537" s="99"/>
      <c r="E537" s="96"/>
      <c r="F537" s="76"/>
      <c r="G537" s="74"/>
      <c r="H537" s="74"/>
      <c r="I537" s="74"/>
    </row>
    <row r="538" spans="1:9" ht="15">
      <c r="A538" s="75"/>
      <c r="B538" s="97"/>
      <c r="C538" s="98"/>
      <c r="D538" s="99"/>
      <c r="E538" s="96"/>
      <c r="F538" s="76"/>
      <c r="G538" s="74"/>
      <c r="H538" s="74"/>
      <c r="I538" s="74"/>
    </row>
    <row r="539" spans="1:9" ht="15">
      <c r="A539" s="75"/>
      <c r="B539" s="97"/>
      <c r="C539" s="98"/>
      <c r="D539" s="99"/>
      <c r="E539" s="96"/>
      <c r="F539" s="76"/>
      <c r="G539" s="74"/>
      <c r="H539" s="74"/>
      <c r="I539" s="74"/>
    </row>
    <row r="540" spans="1:9" ht="15">
      <c r="A540" s="75"/>
      <c r="B540" s="97"/>
      <c r="C540" s="98"/>
      <c r="D540" s="99"/>
      <c r="E540" s="96"/>
      <c r="F540" s="76"/>
      <c r="G540" s="74"/>
      <c r="H540" s="74"/>
      <c r="I540" s="74"/>
    </row>
    <row r="541" spans="1:9" ht="15">
      <c r="A541" s="75"/>
      <c r="B541" s="97"/>
      <c r="C541" s="98"/>
      <c r="D541" s="99"/>
      <c r="E541" s="96"/>
      <c r="F541" s="76"/>
      <c r="G541" s="74"/>
      <c r="H541" s="74"/>
      <c r="I541" s="74"/>
    </row>
    <row r="542" spans="1:9" ht="15">
      <c r="A542" s="75"/>
      <c r="B542" s="97"/>
      <c r="C542" s="98"/>
      <c r="D542" s="99"/>
      <c r="E542" s="96"/>
      <c r="F542" s="76"/>
      <c r="G542" s="74"/>
      <c r="H542" s="74"/>
      <c r="I542" s="74"/>
    </row>
    <row r="543" spans="1:9" ht="15">
      <c r="A543" s="75"/>
      <c r="B543" s="97"/>
      <c r="C543" s="98"/>
      <c r="D543" s="99"/>
      <c r="E543" s="96"/>
      <c r="F543" s="76"/>
      <c r="G543" s="74"/>
      <c r="H543" s="74"/>
      <c r="I543" s="74"/>
    </row>
    <row r="544" spans="1:9" ht="15">
      <c r="A544" s="75"/>
      <c r="B544" s="97"/>
      <c r="C544" s="98"/>
      <c r="D544" s="99"/>
      <c r="E544" s="96"/>
      <c r="F544" s="76"/>
      <c r="G544" s="74"/>
      <c r="H544" s="74"/>
      <c r="I544" s="74"/>
    </row>
    <row r="545" spans="1:9" ht="15">
      <c r="A545" s="75"/>
      <c r="B545" s="97"/>
      <c r="C545" s="98"/>
      <c r="D545" s="99"/>
      <c r="E545" s="96"/>
      <c r="F545" s="76"/>
      <c r="G545" s="74"/>
      <c r="H545" s="74"/>
      <c r="I545" s="74"/>
    </row>
    <row r="546" spans="1:9" ht="15">
      <c r="A546" s="75"/>
      <c r="B546" s="97"/>
      <c r="C546" s="98"/>
      <c r="D546" s="99"/>
      <c r="E546" s="96"/>
      <c r="F546" s="76"/>
      <c r="G546" s="74"/>
      <c r="H546" s="74"/>
      <c r="I546" s="74"/>
    </row>
    <row r="547" spans="1:9" ht="15">
      <c r="A547" s="75"/>
      <c r="B547" s="97"/>
      <c r="C547" s="98"/>
      <c r="D547" s="99"/>
      <c r="E547" s="96"/>
      <c r="F547" s="76"/>
      <c r="G547" s="74"/>
      <c r="H547" s="74"/>
      <c r="I547" s="74"/>
    </row>
    <row r="548" spans="1:9" ht="15">
      <c r="A548" s="75"/>
      <c r="B548" s="97"/>
      <c r="C548" s="98"/>
      <c r="D548" s="99"/>
      <c r="E548" s="96"/>
      <c r="F548" s="76"/>
      <c r="G548" s="74"/>
      <c r="H548" s="74"/>
      <c r="I548" s="74"/>
    </row>
    <row r="549" spans="1:9" ht="15">
      <c r="A549" s="75"/>
      <c r="B549" s="97"/>
      <c r="C549" s="98"/>
      <c r="D549" s="99"/>
      <c r="E549" s="96"/>
      <c r="F549" s="76"/>
      <c r="G549" s="74"/>
      <c r="H549" s="74"/>
      <c r="I549" s="74"/>
    </row>
    <row r="550" spans="1:9" ht="15">
      <c r="A550" s="75"/>
      <c r="B550" s="97"/>
      <c r="C550" s="98"/>
      <c r="D550" s="99"/>
      <c r="E550" s="96"/>
      <c r="F550" s="76"/>
      <c r="G550" s="74"/>
      <c r="H550" s="74"/>
      <c r="I550" s="74"/>
    </row>
    <row r="551" spans="1:9" ht="15">
      <c r="A551" s="75"/>
      <c r="B551" s="97"/>
      <c r="C551" s="98"/>
      <c r="D551" s="99"/>
      <c r="E551" s="96"/>
      <c r="F551" s="76"/>
      <c r="G551" s="74"/>
      <c r="H551" s="74"/>
      <c r="I551" s="74"/>
    </row>
    <row r="552" spans="1:9" ht="15">
      <c r="A552" s="75"/>
      <c r="B552" s="97"/>
      <c r="C552" s="98"/>
      <c r="D552" s="99"/>
      <c r="E552" s="96"/>
      <c r="F552" s="76"/>
      <c r="G552" s="74"/>
      <c r="H552" s="74"/>
      <c r="I552" s="74"/>
    </row>
    <row r="553" spans="1:9" ht="15">
      <c r="A553" s="75"/>
      <c r="B553" s="97"/>
      <c r="C553" s="98"/>
      <c r="D553" s="99"/>
      <c r="E553" s="96"/>
      <c r="F553" s="76"/>
      <c r="G553" s="74"/>
      <c r="H553" s="74"/>
      <c r="I553" s="74"/>
    </row>
    <row r="554" spans="1:9" ht="15">
      <c r="A554" s="75"/>
      <c r="B554" s="97"/>
      <c r="C554" s="98"/>
      <c r="D554" s="99"/>
      <c r="E554" s="96"/>
      <c r="F554" s="76"/>
      <c r="G554" s="74"/>
      <c r="H554" s="74"/>
      <c r="I554" s="74"/>
    </row>
    <row r="555" spans="1:9" ht="15">
      <c r="A555" s="75"/>
      <c r="B555" s="97"/>
      <c r="C555" s="98"/>
      <c r="D555" s="99"/>
      <c r="E555" s="96"/>
      <c r="F555" s="76"/>
      <c r="G555" s="74"/>
      <c r="H555" s="74"/>
      <c r="I555" s="74"/>
    </row>
    <row r="556" spans="1:9" ht="15">
      <c r="A556" s="75"/>
      <c r="B556" s="97"/>
      <c r="C556" s="98"/>
      <c r="D556" s="99"/>
      <c r="E556" s="96"/>
      <c r="F556" s="76"/>
      <c r="G556" s="74"/>
      <c r="H556" s="74"/>
      <c r="I556" s="74"/>
    </row>
    <row r="557" spans="1:9" ht="15">
      <c r="A557" s="75"/>
      <c r="B557" s="97"/>
      <c r="C557" s="98"/>
      <c r="D557" s="99"/>
      <c r="E557" s="96"/>
      <c r="F557" s="76"/>
      <c r="G557" s="74"/>
      <c r="H557" s="74"/>
      <c r="I557" s="74"/>
    </row>
    <row r="558" spans="1:9" ht="15">
      <c r="A558" s="75"/>
      <c r="B558" s="97"/>
      <c r="C558" s="98"/>
      <c r="D558" s="99"/>
      <c r="E558" s="96"/>
      <c r="F558" s="76"/>
      <c r="G558" s="74"/>
      <c r="H558" s="74"/>
      <c r="I558" s="74"/>
    </row>
    <row r="559" spans="1:9" ht="15">
      <c r="A559" s="75"/>
      <c r="B559" s="97"/>
      <c r="C559" s="98"/>
      <c r="D559" s="99"/>
      <c r="E559" s="96"/>
      <c r="F559" s="76"/>
      <c r="G559" s="74"/>
      <c r="H559" s="74"/>
      <c r="I559" s="74"/>
    </row>
    <row r="560" spans="1:9" ht="15">
      <c r="A560" s="75"/>
      <c r="B560" s="97"/>
      <c r="C560" s="98"/>
      <c r="D560" s="99"/>
      <c r="E560" s="96"/>
      <c r="F560" s="76"/>
      <c r="G560" s="74"/>
      <c r="H560" s="74"/>
      <c r="I560" s="74"/>
    </row>
    <row r="561" spans="1:9" ht="15">
      <c r="A561" s="75"/>
      <c r="B561" s="97"/>
      <c r="C561" s="98"/>
      <c r="D561" s="99"/>
      <c r="E561" s="96"/>
      <c r="F561" s="76"/>
      <c r="G561" s="74"/>
      <c r="H561" s="74"/>
      <c r="I561" s="74"/>
    </row>
    <row r="562" spans="1:9" ht="15">
      <c r="A562" s="75"/>
      <c r="B562" s="97"/>
      <c r="C562" s="98"/>
      <c r="D562" s="99"/>
      <c r="E562" s="96"/>
      <c r="F562" s="76"/>
      <c r="G562" s="74"/>
      <c r="H562" s="74"/>
      <c r="I562" s="74"/>
    </row>
    <row r="563" spans="1:9" ht="15">
      <c r="A563" s="75"/>
      <c r="B563" s="97"/>
      <c r="C563" s="98"/>
      <c r="D563" s="99"/>
      <c r="E563" s="96"/>
      <c r="F563" s="76"/>
      <c r="G563" s="74"/>
      <c r="H563" s="74"/>
      <c r="I563" s="74"/>
    </row>
    <row r="564" spans="1:9" ht="15">
      <c r="A564" s="75"/>
      <c r="B564" s="97"/>
      <c r="C564" s="98"/>
      <c r="D564" s="99"/>
      <c r="E564" s="96"/>
      <c r="F564" s="76"/>
      <c r="G564" s="74"/>
      <c r="H564" s="74"/>
      <c r="I564" s="74"/>
    </row>
    <row r="565" spans="1:9" ht="15">
      <c r="A565" s="75"/>
      <c r="B565" s="97"/>
      <c r="C565" s="98"/>
      <c r="D565" s="99"/>
      <c r="E565" s="96"/>
      <c r="F565" s="76"/>
      <c r="G565" s="74"/>
      <c r="H565" s="74"/>
      <c r="I565" s="74"/>
    </row>
    <row r="566" spans="1:9" ht="15">
      <c r="A566" s="75"/>
      <c r="B566" s="97"/>
      <c r="C566" s="98"/>
      <c r="D566" s="99"/>
      <c r="E566" s="96"/>
      <c r="F566" s="76"/>
      <c r="G566" s="74"/>
      <c r="H566" s="74"/>
      <c r="I566" s="74"/>
    </row>
    <row r="567" spans="1:9" ht="15">
      <c r="A567" s="75"/>
      <c r="B567" s="97"/>
      <c r="C567" s="98"/>
      <c r="D567" s="99"/>
      <c r="E567" s="96"/>
      <c r="F567" s="76"/>
      <c r="G567" s="74"/>
      <c r="H567" s="74"/>
      <c r="I567" s="74"/>
    </row>
    <row r="568" spans="1:9" ht="15">
      <c r="A568" s="75"/>
      <c r="B568" s="97"/>
      <c r="C568" s="98"/>
      <c r="D568" s="99"/>
      <c r="E568" s="96"/>
      <c r="F568" s="76"/>
      <c r="G568" s="74"/>
      <c r="H568" s="74"/>
      <c r="I568" s="74"/>
    </row>
    <row r="569" spans="1:9" ht="15">
      <c r="A569" s="75"/>
      <c r="B569" s="97"/>
      <c r="C569" s="98"/>
      <c r="D569" s="99"/>
      <c r="E569" s="96"/>
      <c r="F569" s="76"/>
      <c r="G569" s="74"/>
      <c r="H569" s="74"/>
      <c r="I569" s="74"/>
    </row>
    <row r="570" spans="1:9" ht="15">
      <c r="A570" s="75"/>
      <c r="B570" s="97"/>
      <c r="C570" s="98"/>
      <c r="D570" s="99"/>
      <c r="E570" s="96"/>
      <c r="F570" s="76"/>
      <c r="G570" s="74"/>
      <c r="H570" s="74"/>
      <c r="I570" s="74"/>
    </row>
    <row r="571" spans="1:9" ht="15">
      <c r="A571" s="75"/>
      <c r="B571" s="97"/>
      <c r="C571" s="98"/>
      <c r="D571" s="99"/>
      <c r="E571" s="96"/>
      <c r="F571" s="76"/>
      <c r="G571" s="74"/>
      <c r="H571" s="74"/>
      <c r="I571" s="74"/>
    </row>
    <row r="572" spans="1:9" ht="15">
      <c r="A572" s="75"/>
      <c r="B572" s="97"/>
      <c r="C572" s="98"/>
      <c r="D572" s="99"/>
      <c r="E572" s="96"/>
      <c r="F572" s="76"/>
      <c r="G572" s="74"/>
      <c r="H572" s="74"/>
      <c r="I572" s="74"/>
    </row>
    <row r="573" spans="1:9" ht="15">
      <c r="A573" s="75"/>
      <c r="B573" s="97"/>
      <c r="C573" s="98"/>
      <c r="D573" s="99"/>
      <c r="E573" s="96"/>
      <c r="F573" s="76"/>
      <c r="G573" s="74"/>
      <c r="H573" s="74"/>
      <c r="I573" s="74"/>
    </row>
    <row r="574" spans="1:9" ht="15">
      <c r="A574" s="75"/>
      <c r="B574" s="97"/>
      <c r="C574" s="98"/>
      <c r="D574" s="99"/>
      <c r="E574" s="96"/>
      <c r="F574" s="76"/>
      <c r="G574" s="74"/>
      <c r="H574" s="74"/>
      <c r="I574" s="74"/>
    </row>
    <row r="575" spans="1:9" ht="15">
      <c r="A575" s="75"/>
      <c r="B575" s="97"/>
      <c r="C575" s="98"/>
      <c r="D575" s="99"/>
      <c r="E575" s="96"/>
      <c r="F575" s="76"/>
      <c r="G575" s="74"/>
      <c r="H575" s="74"/>
      <c r="I575" s="74"/>
    </row>
    <row r="576" spans="1:9" ht="15">
      <c r="A576" s="75"/>
      <c r="B576" s="97"/>
      <c r="C576" s="98"/>
      <c r="D576" s="99"/>
      <c r="E576" s="96"/>
      <c r="F576" s="76"/>
      <c r="G576" s="74"/>
      <c r="H576" s="74"/>
      <c r="I576" s="74"/>
    </row>
    <row r="577" spans="1:9" ht="15">
      <c r="A577" s="75"/>
      <c r="B577" s="97"/>
      <c r="C577" s="98"/>
      <c r="D577" s="99"/>
      <c r="E577" s="96"/>
      <c r="F577" s="76"/>
      <c r="G577" s="74"/>
      <c r="H577" s="74"/>
      <c r="I577" s="74"/>
    </row>
    <row r="578" spans="1:9" ht="15">
      <c r="A578" s="75"/>
      <c r="B578" s="97"/>
      <c r="C578" s="98"/>
      <c r="D578" s="99"/>
      <c r="E578" s="96"/>
      <c r="F578" s="76"/>
      <c r="G578" s="74"/>
      <c r="H578" s="74"/>
      <c r="I578" s="74"/>
    </row>
    <row r="579" spans="1:9" ht="15">
      <c r="A579" s="75"/>
      <c r="B579" s="97"/>
      <c r="C579" s="98"/>
      <c r="D579" s="99"/>
      <c r="E579" s="96"/>
      <c r="F579" s="76"/>
      <c r="G579" s="74"/>
      <c r="H579" s="74"/>
      <c r="I579" s="74"/>
    </row>
    <row r="580" spans="1:9" ht="15">
      <c r="A580" s="75"/>
      <c r="B580" s="97"/>
      <c r="C580" s="98"/>
      <c r="D580" s="99"/>
      <c r="E580" s="96"/>
      <c r="F580" s="76"/>
      <c r="G580" s="74"/>
      <c r="H580" s="74"/>
      <c r="I580" s="74"/>
    </row>
    <row r="581" spans="1:9" ht="15">
      <c r="A581" s="75"/>
      <c r="B581" s="97"/>
      <c r="C581" s="98"/>
      <c r="D581" s="99"/>
      <c r="E581" s="96"/>
      <c r="F581" s="76"/>
      <c r="G581" s="74"/>
      <c r="H581" s="74"/>
      <c r="I581" s="74"/>
    </row>
    <row r="582" spans="1:9" ht="15">
      <c r="A582" s="75"/>
      <c r="B582" s="97"/>
      <c r="C582" s="98"/>
      <c r="D582" s="99"/>
      <c r="E582" s="96"/>
      <c r="F582" s="76"/>
      <c r="G582" s="74"/>
      <c r="H582" s="74"/>
      <c r="I582" s="74"/>
    </row>
    <row r="583" spans="1:9" ht="15">
      <c r="A583" s="75"/>
      <c r="B583" s="97"/>
      <c r="C583" s="98"/>
      <c r="D583" s="99"/>
      <c r="E583" s="96"/>
      <c r="F583" s="76"/>
      <c r="G583" s="74"/>
      <c r="H583" s="74"/>
      <c r="I583" s="74"/>
    </row>
    <row r="584" spans="1:9" ht="15">
      <c r="A584" s="75"/>
      <c r="B584" s="97"/>
      <c r="C584" s="98"/>
      <c r="D584" s="99"/>
      <c r="E584" s="96"/>
      <c r="F584" s="76"/>
      <c r="G584" s="74"/>
      <c r="H584" s="74"/>
      <c r="I584" s="74"/>
    </row>
    <row r="585" spans="1:9" ht="15">
      <c r="A585" s="75"/>
      <c r="B585" s="97"/>
      <c r="C585" s="98"/>
      <c r="D585" s="99"/>
      <c r="E585" s="96"/>
      <c r="F585" s="76"/>
      <c r="G585" s="74"/>
      <c r="H585" s="74"/>
      <c r="I585" s="74"/>
    </row>
    <row r="586" spans="1:9" ht="15">
      <c r="A586" s="75"/>
      <c r="B586" s="97"/>
      <c r="C586" s="98"/>
      <c r="D586" s="99"/>
      <c r="E586" s="96"/>
      <c r="F586" s="76"/>
      <c r="G586" s="74"/>
      <c r="H586" s="74"/>
      <c r="I586" s="74"/>
    </row>
    <row r="587" spans="1:9" ht="15">
      <c r="A587" s="75"/>
      <c r="B587" s="97"/>
      <c r="C587" s="98"/>
      <c r="D587" s="99"/>
      <c r="E587" s="96"/>
      <c r="F587" s="76"/>
      <c r="G587" s="74"/>
      <c r="H587" s="74"/>
      <c r="I587" s="74"/>
    </row>
    <row r="588" spans="1:9" ht="15">
      <c r="A588" s="75"/>
      <c r="B588" s="97"/>
      <c r="C588" s="98"/>
      <c r="D588" s="99"/>
      <c r="E588" s="96"/>
      <c r="F588" s="76"/>
      <c r="G588" s="74"/>
      <c r="H588" s="74"/>
      <c r="I588" s="74"/>
    </row>
    <row r="589" spans="1:9" ht="15">
      <c r="A589" s="75"/>
      <c r="B589" s="97"/>
      <c r="C589" s="98"/>
      <c r="D589" s="99"/>
      <c r="E589" s="96"/>
      <c r="F589" s="76"/>
      <c r="G589" s="74"/>
      <c r="H589" s="74"/>
      <c r="I589" s="74"/>
    </row>
    <row r="590" spans="1:9" ht="15">
      <c r="A590" s="75"/>
      <c r="B590" s="97"/>
      <c r="C590" s="98"/>
      <c r="D590" s="99"/>
      <c r="E590" s="96"/>
      <c r="F590" s="76"/>
      <c r="G590" s="74"/>
      <c r="H590" s="74"/>
      <c r="I590" s="74"/>
    </row>
    <row r="591" spans="1:9" ht="15">
      <c r="A591" s="75"/>
      <c r="B591" s="97"/>
      <c r="C591" s="98"/>
      <c r="D591" s="99"/>
      <c r="E591" s="96"/>
      <c r="F591" s="76"/>
      <c r="G591" s="74"/>
      <c r="H591" s="74"/>
      <c r="I591" s="74"/>
    </row>
    <row r="592" spans="1:9" ht="15">
      <c r="A592" s="75"/>
      <c r="B592" s="97"/>
      <c r="C592" s="98"/>
      <c r="D592" s="99"/>
      <c r="E592" s="96"/>
      <c r="F592" s="76"/>
      <c r="G592" s="74"/>
      <c r="H592" s="74"/>
      <c r="I592" s="74"/>
    </row>
    <row r="593" spans="1:9" ht="15">
      <c r="A593" s="75"/>
      <c r="B593" s="97"/>
      <c r="C593" s="98"/>
      <c r="D593" s="99"/>
      <c r="E593" s="96"/>
      <c r="F593" s="76"/>
      <c r="G593" s="74"/>
      <c r="H593" s="74"/>
      <c r="I593" s="74"/>
    </row>
    <row r="594" spans="1:9" ht="15">
      <c r="A594" s="75"/>
      <c r="B594" s="97"/>
      <c r="C594" s="98"/>
      <c r="D594" s="99"/>
      <c r="E594" s="96"/>
      <c r="F594" s="76"/>
      <c r="G594" s="74"/>
      <c r="H594" s="74"/>
      <c r="I594" s="74"/>
    </row>
    <row r="595" spans="1:9" ht="15">
      <c r="A595" s="75"/>
      <c r="B595" s="97"/>
      <c r="C595" s="98"/>
      <c r="D595" s="99"/>
      <c r="E595" s="96"/>
      <c r="F595" s="76"/>
      <c r="G595" s="74"/>
      <c r="H595" s="74"/>
      <c r="I595" s="74"/>
    </row>
    <row r="596" spans="1:9" ht="15">
      <c r="A596" s="75"/>
      <c r="B596" s="97"/>
      <c r="C596" s="98"/>
      <c r="D596" s="99"/>
      <c r="E596" s="96"/>
      <c r="F596" s="76"/>
      <c r="G596" s="74"/>
      <c r="H596" s="74"/>
      <c r="I596" s="74"/>
    </row>
    <row r="597" spans="1:9" ht="15">
      <c r="A597" s="75"/>
      <c r="B597" s="97"/>
      <c r="C597" s="98"/>
      <c r="D597" s="99"/>
      <c r="E597" s="96"/>
      <c r="F597" s="76"/>
      <c r="G597" s="74"/>
      <c r="H597" s="74"/>
      <c r="I597" s="74"/>
    </row>
    <row r="598" spans="1:9" ht="15">
      <c r="A598" s="75"/>
      <c r="B598" s="97"/>
      <c r="C598" s="98"/>
      <c r="D598" s="99"/>
      <c r="E598" s="96"/>
      <c r="F598" s="76"/>
      <c r="G598" s="74"/>
      <c r="H598" s="74"/>
      <c r="I598" s="74"/>
    </row>
    <row r="599" spans="1:9" ht="15">
      <c r="A599" s="75"/>
      <c r="B599" s="97"/>
      <c r="C599" s="98"/>
      <c r="D599" s="99"/>
      <c r="E599" s="96"/>
      <c r="F599" s="76"/>
      <c r="G599" s="74"/>
      <c r="H599" s="74"/>
      <c r="I599" s="74"/>
    </row>
    <row r="600" spans="1:9" ht="15">
      <c r="A600" s="75"/>
      <c r="B600" s="97"/>
      <c r="C600" s="98"/>
      <c r="D600" s="99"/>
      <c r="E600" s="96"/>
      <c r="F600" s="76"/>
      <c r="G600" s="74"/>
      <c r="H600" s="74"/>
      <c r="I600" s="74"/>
    </row>
    <row r="601" spans="1:9" ht="15">
      <c r="A601" s="75"/>
      <c r="B601" s="97"/>
      <c r="C601" s="98"/>
      <c r="D601" s="99"/>
      <c r="E601" s="96"/>
      <c r="F601" s="76"/>
      <c r="G601" s="74"/>
      <c r="H601" s="74"/>
      <c r="I601" s="74"/>
    </row>
    <row r="602" spans="1:9" ht="15">
      <c r="A602" s="75"/>
      <c r="B602" s="97"/>
      <c r="C602" s="98"/>
      <c r="D602" s="99"/>
      <c r="E602" s="96"/>
      <c r="F602" s="76"/>
      <c r="G602" s="74"/>
      <c r="H602" s="74"/>
      <c r="I602" s="74"/>
    </row>
    <row r="603" spans="1:9" ht="15">
      <c r="A603" s="75"/>
      <c r="B603" s="97"/>
      <c r="C603" s="98"/>
      <c r="D603" s="99"/>
      <c r="E603" s="96"/>
      <c r="F603" s="76"/>
      <c r="G603" s="74"/>
      <c r="H603" s="74"/>
      <c r="I603" s="74"/>
    </row>
    <row r="604" spans="1:9" ht="15">
      <c r="A604" s="75"/>
      <c r="B604" s="97"/>
      <c r="C604" s="98"/>
      <c r="D604" s="99"/>
      <c r="E604" s="96"/>
      <c r="F604" s="76"/>
      <c r="G604" s="74"/>
      <c r="H604" s="74"/>
      <c r="I604" s="74"/>
    </row>
    <row r="605" spans="1:9" ht="15">
      <c r="A605" s="75"/>
      <c r="B605" s="97"/>
      <c r="C605" s="98"/>
      <c r="D605" s="99"/>
      <c r="E605" s="96"/>
      <c r="F605" s="76"/>
      <c r="G605" s="74"/>
      <c r="H605" s="74"/>
      <c r="I605" s="74"/>
    </row>
    <row r="606" spans="1:9" ht="15">
      <c r="A606" s="75"/>
      <c r="B606" s="97"/>
      <c r="C606" s="98"/>
      <c r="D606" s="99"/>
      <c r="E606" s="96"/>
      <c r="F606" s="76"/>
      <c r="G606" s="74"/>
      <c r="H606" s="74"/>
      <c r="I606" s="74"/>
    </row>
    <row r="607" spans="1:9" ht="15">
      <c r="A607" s="75"/>
      <c r="B607" s="97"/>
      <c r="C607" s="98"/>
      <c r="D607" s="99"/>
      <c r="E607" s="96"/>
      <c r="F607" s="76"/>
      <c r="G607" s="74"/>
      <c r="H607" s="74"/>
      <c r="I607" s="74"/>
    </row>
    <row r="608" spans="1:9" ht="15">
      <c r="A608" s="75"/>
      <c r="B608" s="97"/>
      <c r="C608" s="98"/>
      <c r="D608" s="99"/>
      <c r="E608" s="96"/>
      <c r="F608" s="76"/>
      <c r="G608" s="74"/>
      <c r="H608" s="74"/>
      <c r="I608" s="74"/>
    </row>
    <row r="609" spans="1:9" ht="15">
      <c r="A609" s="75"/>
      <c r="B609" s="97"/>
      <c r="C609" s="98"/>
      <c r="D609" s="99"/>
      <c r="E609" s="96"/>
      <c r="F609" s="76"/>
      <c r="G609" s="74"/>
      <c r="H609" s="74"/>
      <c r="I609" s="74"/>
    </row>
    <row r="610" spans="1:9" ht="15">
      <c r="A610" s="75"/>
      <c r="B610" s="97"/>
      <c r="C610" s="98"/>
      <c r="D610" s="99"/>
      <c r="E610" s="96"/>
      <c r="F610" s="76"/>
      <c r="G610" s="74"/>
      <c r="H610" s="74"/>
      <c r="I610" s="74"/>
    </row>
    <row r="611" spans="1:9" ht="15">
      <c r="A611" s="75"/>
      <c r="B611" s="97"/>
      <c r="C611" s="98"/>
      <c r="D611" s="99"/>
      <c r="E611" s="96"/>
      <c r="F611" s="76"/>
      <c r="G611" s="74"/>
      <c r="H611" s="74"/>
      <c r="I611" s="74"/>
    </row>
    <row r="612" spans="1:9" ht="15">
      <c r="A612" s="75"/>
      <c r="B612" s="97"/>
      <c r="C612" s="98"/>
      <c r="D612" s="99"/>
      <c r="E612" s="96"/>
      <c r="F612" s="76"/>
      <c r="G612" s="74"/>
      <c r="H612" s="74"/>
      <c r="I612" s="74"/>
    </row>
    <row r="613" spans="1:9" ht="15">
      <c r="A613" s="75"/>
      <c r="B613" s="97"/>
      <c r="C613" s="98"/>
      <c r="D613" s="99"/>
      <c r="E613" s="96"/>
      <c r="F613" s="76"/>
      <c r="G613" s="74"/>
      <c r="H613" s="74"/>
      <c r="I613" s="74"/>
    </row>
    <row r="614" spans="1:9" ht="15">
      <c r="A614" s="75"/>
      <c r="B614" s="97"/>
      <c r="C614" s="98"/>
      <c r="D614" s="99"/>
      <c r="E614" s="96"/>
      <c r="F614" s="76"/>
      <c r="G614" s="74"/>
      <c r="H614" s="74"/>
      <c r="I614" s="74"/>
    </row>
    <row r="615" spans="1:9" ht="15">
      <c r="A615" s="75"/>
      <c r="B615" s="97"/>
      <c r="C615" s="98"/>
      <c r="D615" s="99"/>
      <c r="E615" s="96"/>
      <c r="F615" s="76"/>
      <c r="G615" s="74"/>
      <c r="H615" s="74"/>
      <c r="I615" s="74"/>
    </row>
    <row r="616" spans="1:9" ht="15">
      <c r="A616" s="75"/>
      <c r="B616" s="97"/>
      <c r="C616" s="98"/>
      <c r="D616" s="99"/>
      <c r="E616" s="96"/>
      <c r="F616" s="76"/>
      <c r="G616" s="74"/>
      <c r="H616" s="74"/>
      <c r="I616" s="74"/>
    </row>
    <row r="617" spans="1:9" ht="15">
      <c r="A617" s="75"/>
      <c r="B617" s="97"/>
      <c r="C617" s="98"/>
      <c r="D617" s="99"/>
      <c r="E617" s="96"/>
      <c r="F617" s="76"/>
      <c r="G617" s="74"/>
      <c r="H617" s="74"/>
      <c r="I617" s="74"/>
    </row>
    <row r="618" spans="1:9" ht="15">
      <c r="A618" s="75"/>
      <c r="B618" s="97"/>
      <c r="C618" s="98"/>
      <c r="D618" s="99"/>
      <c r="E618" s="96"/>
      <c r="F618" s="76"/>
      <c r="G618" s="74"/>
      <c r="H618" s="74"/>
      <c r="I618" s="74"/>
    </row>
    <row r="619" spans="1:9" ht="15">
      <c r="A619" s="75"/>
      <c r="B619" s="97"/>
      <c r="C619" s="98"/>
      <c r="D619" s="99"/>
      <c r="E619" s="96"/>
      <c r="F619" s="76"/>
      <c r="G619" s="74"/>
      <c r="H619" s="74"/>
      <c r="I619" s="74"/>
    </row>
    <row r="620" spans="1:9" ht="15">
      <c r="A620" s="75"/>
      <c r="B620" s="97"/>
      <c r="C620" s="98"/>
      <c r="D620" s="99"/>
      <c r="E620" s="96"/>
      <c r="F620" s="76"/>
      <c r="G620" s="74"/>
      <c r="H620" s="74"/>
      <c r="I620" s="74"/>
    </row>
    <row r="621" spans="1:9" ht="15">
      <c r="A621" s="75"/>
      <c r="B621" s="97"/>
      <c r="C621" s="98"/>
      <c r="D621" s="99"/>
      <c r="E621" s="96"/>
      <c r="F621" s="76"/>
      <c r="G621" s="74"/>
      <c r="H621" s="74"/>
      <c r="I621" s="74"/>
    </row>
    <row r="622" spans="1:9" ht="15">
      <c r="A622" s="75"/>
      <c r="B622" s="97"/>
      <c r="C622" s="98"/>
      <c r="D622" s="99"/>
      <c r="E622" s="96"/>
      <c r="F622" s="76"/>
      <c r="G622" s="74"/>
      <c r="H622" s="74"/>
      <c r="I622" s="74"/>
    </row>
    <row r="623" spans="1:9" ht="15">
      <c r="A623" s="75"/>
      <c r="B623" s="97"/>
      <c r="C623" s="98"/>
      <c r="D623" s="99"/>
      <c r="E623" s="96"/>
      <c r="F623" s="76"/>
      <c r="G623" s="74"/>
      <c r="H623" s="74"/>
      <c r="I623" s="74"/>
    </row>
    <row r="624" spans="1:9" ht="15">
      <c r="A624" s="75"/>
      <c r="B624" s="97"/>
      <c r="C624" s="98"/>
      <c r="D624" s="99"/>
      <c r="E624" s="96"/>
      <c r="F624" s="76"/>
      <c r="G624" s="74"/>
      <c r="H624" s="74"/>
      <c r="I624" s="74"/>
    </row>
    <row r="625" spans="1:9" ht="15">
      <c r="A625" s="75"/>
      <c r="B625" s="97"/>
      <c r="C625" s="98"/>
      <c r="D625" s="99"/>
      <c r="E625" s="96"/>
      <c r="F625" s="76"/>
      <c r="G625" s="74"/>
      <c r="H625" s="74"/>
      <c r="I625" s="74"/>
    </row>
    <row r="626" spans="1:9" ht="15">
      <c r="A626" s="75"/>
      <c r="B626" s="97"/>
      <c r="C626" s="98"/>
      <c r="D626" s="99"/>
      <c r="E626" s="96"/>
      <c r="F626" s="76"/>
      <c r="G626" s="74"/>
      <c r="H626" s="74"/>
      <c r="I626" s="74"/>
    </row>
    <row r="627" spans="1:9" ht="15">
      <c r="A627" s="75"/>
      <c r="B627" s="97"/>
      <c r="C627" s="98"/>
      <c r="D627" s="99"/>
      <c r="E627" s="96"/>
      <c r="F627" s="76"/>
      <c r="G627" s="74"/>
      <c r="H627" s="74"/>
      <c r="I627" s="74"/>
    </row>
    <row r="628" spans="1:9" ht="15">
      <c r="A628" s="75"/>
      <c r="B628" s="97"/>
      <c r="C628" s="98"/>
      <c r="D628" s="99"/>
      <c r="E628" s="96"/>
      <c r="F628" s="76"/>
      <c r="G628" s="74"/>
      <c r="H628" s="74"/>
      <c r="I628" s="74"/>
    </row>
    <row r="629" spans="1:9" ht="15">
      <c r="A629" s="75"/>
      <c r="B629" s="97"/>
      <c r="C629" s="98"/>
      <c r="D629" s="99"/>
      <c r="E629" s="96"/>
      <c r="F629" s="76"/>
      <c r="G629" s="74"/>
      <c r="H629" s="74"/>
      <c r="I629" s="74"/>
    </row>
    <row r="630" spans="1:9" ht="15">
      <c r="A630" s="75"/>
      <c r="B630" s="97"/>
      <c r="C630" s="98"/>
      <c r="D630" s="99"/>
      <c r="E630" s="96"/>
      <c r="F630" s="76"/>
      <c r="G630" s="74"/>
      <c r="H630" s="74"/>
      <c r="I630" s="74"/>
    </row>
    <row r="631" spans="1:9" ht="15">
      <c r="A631" s="75"/>
      <c r="B631" s="97"/>
      <c r="C631" s="98"/>
      <c r="D631" s="99"/>
      <c r="E631" s="96"/>
      <c r="F631" s="76"/>
      <c r="G631" s="74"/>
      <c r="H631" s="74"/>
      <c r="I631" s="74"/>
    </row>
    <row r="632" spans="1:9" ht="15">
      <c r="A632" s="75"/>
      <c r="B632" s="97"/>
      <c r="C632" s="98"/>
      <c r="D632" s="99"/>
      <c r="E632" s="96"/>
      <c r="F632" s="76"/>
      <c r="G632" s="74"/>
      <c r="H632" s="74"/>
      <c r="I632" s="74"/>
    </row>
    <row r="633" spans="1:9" ht="15">
      <c r="A633" s="75"/>
      <c r="B633" s="97"/>
      <c r="C633" s="98"/>
      <c r="D633" s="99"/>
      <c r="E633" s="96"/>
      <c r="F633" s="76"/>
      <c r="G633" s="74"/>
      <c r="H633" s="74"/>
      <c r="I633" s="74"/>
    </row>
    <row r="634" spans="1:9" ht="15">
      <c r="A634" s="75"/>
      <c r="B634" s="97"/>
      <c r="C634" s="98"/>
      <c r="D634" s="99"/>
      <c r="E634" s="96"/>
      <c r="F634" s="76"/>
      <c r="G634" s="74"/>
      <c r="H634" s="74"/>
      <c r="I634" s="74"/>
    </row>
    <row r="635" spans="1:9" ht="15">
      <c r="A635" s="75"/>
      <c r="B635" s="97"/>
      <c r="C635" s="98"/>
      <c r="D635" s="99"/>
      <c r="E635" s="96"/>
      <c r="F635" s="76"/>
      <c r="G635" s="74"/>
      <c r="H635" s="74"/>
      <c r="I635" s="74"/>
    </row>
    <row r="636" spans="1:9" ht="15">
      <c r="A636" s="75"/>
      <c r="B636" s="97"/>
      <c r="C636" s="98"/>
      <c r="D636" s="99"/>
      <c r="E636" s="96"/>
      <c r="F636" s="76"/>
      <c r="G636" s="74"/>
      <c r="H636" s="74"/>
      <c r="I636" s="74"/>
    </row>
    <row r="637" spans="1:9" ht="15">
      <c r="A637" s="75"/>
      <c r="B637" s="97"/>
      <c r="C637" s="98"/>
      <c r="D637" s="99"/>
      <c r="E637" s="96"/>
      <c r="F637" s="76"/>
      <c r="G637" s="74"/>
      <c r="H637" s="74"/>
      <c r="I637" s="74"/>
    </row>
    <row r="638" spans="1:9" ht="15">
      <c r="A638" s="75"/>
      <c r="B638" s="97"/>
      <c r="C638" s="98"/>
      <c r="D638" s="99"/>
      <c r="E638" s="96"/>
      <c r="F638" s="76"/>
      <c r="G638" s="74"/>
      <c r="H638" s="74"/>
      <c r="I638" s="74"/>
    </row>
    <row r="639" spans="1:9" ht="15">
      <c r="A639" s="75"/>
      <c r="B639" s="97"/>
      <c r="C639" s="98"/>
      <c r="D639" s="99"/>
      <c r="E639" s="96"/>
      <c r="F639" s="76"/>
      <c r="G639" s="74"/>
      <c r="H639" s="74"/>
      <c r="I639" s="74"/>
    </row>
    <row r="640" spans="1:9" ht="15">
      <c r="A640" s="75"/>
      <c r="B640" s="97"/>
      <c r="C640" s="98"/>
      <c r="D640" s="99"/>
      <c r="E640" s="96"/>
      <c r="F640" s="76"/>
      <c r="G640" s="74"/>
      <c r="H640" s="74"/>
      <c r="I640" s="74"/>
    </row>
    <row r="641" spans="1:9" ht="15">
      <c r="A641" s="75"/>
      <c r="B641" s="97"/>
      <c r="C641" s="98"/>
      <c r="D641" s="99"/>
      <c r="E641" s="96"/>
      <c r="F641" s="76"/>
      <c r="G641" s="74"/>
      <c r="H641" s="74"/>
      <c r="I641" s="74"/>
    </row>
    <row r="642" spans="1:9" ht="15">
      <c r="A642" s="75"/>
      <c r="B642" s="97"/>
      <c r="C642" s="98"/>
      <c r="D642" s="99"/>
      <c r="E642" s="96"/>
      <c r="F642" s="76"/>
      <c r="G642" s="74"/>
      <c r="H642" s="74"/>
      <c r="I642" s="74"/>
    </row>
    <row r="643" spans="1:9" ht="15">
      <c r="A643" s="75"/>
      <c r="B643" s="97"/>
      <c r="C643" s="98"/>
      <c r="D643" s="99"/>
      <c r="E643" s="96"/>
      <c r="F643" s="76"/>
      <c r="G643" s="74"/>
      <c r="H643" s="74"/>
      <c r="I643" s="74"/>
    </row>
    <row r="644" spans="1:9" ht="15">
      <c r="A644" s="75"/>
      <c r="B644" s="97"/>
      <c r="C644" s="98"/>
      <c r="D644" s="99"/>
      <c r="E644" s="96"/>
      <c r="F644" s="76"/>
      <c r="G644" s="74"/>
      <c r="H644" s="74"/>
      <c r="I644" s="74"/>
    </row>
    <row r="645" spans="1:9" ht="15">
      <c r="A645" s="75"/>
      <c r="B645" s="97"/>
      <c r="C645" s="98"/>
      <c r="D645" s="99"/>
      <c r="E645" s="96"/>
      <c r="F645" s="76"/>
      <c r="G645" s="74"/>
      <c r="H645" s="74"/>
      <c r="I645" s="74"/>
    </row>
    <row r="646" spans="1:9" ht="15">
      <c r="A646" s="75"/>
      <c r="B646" s="97"/>
      <c r="C646" s="98"/>
      <c r="D646" s="99"/>
      <c r="E646" s="96"/>
      <c r="F646" s="76"/>
      <c r="G646" s="74"/>
      <c r="H646" s="74"/>
      <c r="I646" s="74"/>
    </row>
    <row r="647" spans="1:9" ht="15">
      <c r="A647" s="75"/>
      <c r="B647" s="97"/>
      <c r="C647" s="98"/>
      <c r="D647" s="99"/>
      <c r="E647" s="96"/>
      <c r="F647" s="76"/>
      <c r="G647" s="74"/>
      <c r="H647" s="74"/>
      <c r="I647" s="74"/>
    </row>
    <row r="648" spans="1:9" ht="15">
      <c r="A648" s="75"/>
      <c r="B648" s="97"/>
      <c r="C648" s="98"/>
      <c r="D648" s="99"/>
      <c r="E648" s="96"/>
      <c r="F648" s="76"/>
      <c r="G648" s="74"/>
      <c r="H648" s="74"/>
      <c r="I648" s="74"/>
    </row>
    <row r="649" spans="1:9" ht="15">
      <c r="A649" s="75"/>
      <c r="B649" s="97"/>
      <c r="C649" s="98"/>
      <c r="D649" s="99"/>
      <c r="E649" s="96"/>
      <c r="F649" s="76"/>
      <c r="G649" s="74"/>
      <c r="H649" s="74"/>
      <c r="I649" s="74"/>
    </row>
    <row r="650" spans="1:9" ht="15">
      <c r="A650" s="75"/>
      <c r="B650" s="97"/>
      <c r="C650" s="98"/>
      <c r="D650" s="99"/>
      <c r="E650" s="96"/>
      <c r="F650" s="76"/>
      <c r="G650" s="74"/>
      <c r="H650" s="74"/>
      <c r="I650" s="74"/>
    </row>
    <row r="651" spans="1:9" ht="15">
      <c r="A651" s="75"/>
      <c r="B651" s="97"/>
      <c r="C651" s="98"/>
      <c r="D651" s="99"/>
      <c r="E651" s="96"/>
      <c r="F651" s="76"/>
      <c r="G651" s="74"/>
      <c r="H651" s="74"/>
      <c r="I651" s="74"/>
    </row>
    <row r="652" spans="1:9" ht="15">
      <c r="A652" s="75"/>
      <c r="B652" s="97"/>
      <c r="C652" s="98"/>
      <c r="D652" s="99"/>
      <c r="E652" s="96"/>
      <c r="F652" s="76"/>
      <c r="G652" s="74"/>
      <c r="H652" s="74"/>
      <c r="I652" s="74"/>
    </row>
    <row r="653" spans="1:9" ht="15">
      <c r="A653" s="75"/>
      <c r="B653" s="97"/>
      <c r="C653" s="98"/>
      <c r="D653" s="99"/>
      <c r="E653" s="96"/>
      <c r="F653" s="76"/>
      <c r="G653" s="74"/>
      <c r="H653" s="74"/>
      <c r="I653" s="74"/>
    </row>
    <row r="654" spans="1:9" ht="15">
      <c r="A654" s="75"/>
      <c r="B654" s="97"/>
      <c r="C654" s="98"/>
      <c r="D654" s="99"/>
      <c r="E654" s="96"/>
      <c r="F654" s="76"/>
      <c r="G654" s="74"/>
      <c r="H654" s="74"/>
      <c r="I654" s="74"/>
    </row>
    <row r="655" spans="1:9" ht="15">
      <c r="A655" s="75"/>
      <c r="B655" s="97"/>
      <c r="C655" s="98"/>
      <c r="D655" s="99"/>
      <c r="E655" s="96"/>
      <c r="F655" s="76"/>
      <c r="G655" s="74"/>
      <c r="H655" s="74"/>
      <c r="I655" s="74"/>
    </row>
    <row r="656" spans="1:9" ht="15">
      <c r="A656" s="75"/>
      <c r="B656" s="97"/>
      <c r="C656" s="98"/>
      <c r="D656" s="99"/>
      <c r="E656" s="96"/>
      <c r="F656" s="76"/>
      <c r="G656" s="74"/>
      <c r="H656" s="74"/>
      <c r="I656" s="74"/>
    </row>
    <row r="657" spans="1:9" ht="15">
      <c r="A657" s="75"/>
      <c r="B657" s="97"/>
      <c r="C657" s="98"/>
      <c r="D657" s="99"/>
      <c r="E657" s="96"/>
      <c r="F657" s="76"/>
      <c r="G657" s="74"/>
      <c r="H657" s="74"/>
      <c r="I657" s="74"/>
    </row>
    <row r="658" spans="1:9" ht="15">
      <c r="A658" s="75"/>
      <c r="B658" s="97"/>
      <c r="C658" s="98"/>
      <c r="D658" s="99"/>
      <c r="E658" s="96"/>
      <c r="F658" s="76"/>
      <c r="G658" s="74"/>
      <c r="H658" s="74"/>
      <c r="I658" s="74"/>
    </row>
    <row r="659" spans="1:9" ht="15">
      <c r="A659" s="75"/>
      <c r="B659" s="97"/>
      <c r="C659" s="98"/>
      <c r="D659" s="99"/>
      <c r="E659" s="96"/>
      <c r="F659" s="76"/>
      <c r="G659" s="74"/>
      <c r="H659" s="74"/>
      <c r="I659" s="74"/>
    </row>
    <row r="660" spans="1:9" ht="15">
      <c r="A660" s="75"/>
      <c r="B660" s="97"/>
      <c r="C660" s="98"/>
      <c r="D660" s="99"/>
      <c r="E660" s="96"/>
      <c r="F660" s="76"/>
      <c r="G660" s="74"/>
      <c r="H660" s="74"/>
      <c r="I660" s="74"/>
    </row>
    <row r="661" spans="1:9" ht="15">
      <c r="A661" s="75"/>
      <c r="B661" s="97"/>
      <c r="C661" s="98"/>
      <c r="D661" s="99"/>
      <c r="E661" s="96"/>
      <c r="F661" s="76"/>
      <c r="G661" s="74"/>
      <c r="H661" s="74"/>
      <c r="I661" s="74"/>
    </row>
    <row r="662" spans="1:9" ht="15">
      <c r="A662" s="75"/>
      <c r="B662" s="97"/>
      <c r="C662" s="98"/>
      <c r="D662" s="99"/>
      <c r="E662" s="96"/>
      <c r="F662" s="76"/>
      <c r="G662" s="74"/>
      <c r="H662" s="74"/>
      <c r="I662" s="74"/>
    </row>
    <row r="663" spans="1:9" ht="15">
      <c r="A663" s="75"/>
      <c r="B663" s="97"/>
      <c r="C663" s="98"/>
      <c r="D663" s="99"/>
      <c r="E663" s="96"/>
      <c r="F663" s="76"/>
      <c r="G663" s="74"/>
      <c r="H663" s="74"/>
      <c r="I663" s="74"/>
    </row>
    <row r="664" spans="1:9" ht="15">
      <c r="A664" s="75"/>
      <c r="B664" s="97"/>
      <c r="C664" s="98"/>
      <c r="D664" s="99"/>
      <c r="E664" s="96"/>
      <c r="F664" s="76"/>
      <c r="G664" s="74"/>
      <c r="H664" s="74"/>
      <c r="I664" s="74"/>
    </row>
    <row r="665" spans="1:9" ht="15">
      <c r="A665" s="75"/>
      <c r="B665" s="97"/>
      <c r="C665" s="98"/>
      <c r="D665" s="99"/>
      <c r="E665" s="96"/>
      <c r="F665" s="76"/>
      <c r="G665" s="74"/>
      <c r="H665" s="74"/>
      <c r="I665" s="74"/>
    </row>
    <row r="666" spans="1:9" ht="15">
      <c r="A666" s="75"/>
      <c r="B666" s="97"/>
      <c r="C666" s="98"/>
      <c r="D666" s="99"/>
      <c r="E666" s="96"/>
      <c r="F666" s="76"/>
      <c r="G666" s="74"/>
      <c r="H666" s="74"/>
      <c r="I666" s="74"/>
    </row>
    <row r="667" spans="1:9" ht="15">
      <c r="A667" s="75"/>
      <c r="B667" s="97"/>
      <c r="C667" s="98"/>
      <c r="D667" s="99"/>
      <c r="E667" s="96"/>
      <c r="F667" s="76"/>
      <c r="G667" s="74"/>
      <c r="H667" s="74"/>
      <c r="I667" s="74"/>
    </row>
    <row r="668" spans="1:9" ht="15">
      <c r="A668" s="75"/>
      <c r="B668" s="97"/>
      <c r="C668" s="98"/>
      <c r="D668" s="99"/>
      <c r="E668" s="96"/>
      <c r="F668" s="76"/>
      <c r="G668" s="74"/>
      <c r="H668" s="74"/>
      <c r="I668" s="74"/>
    </row>
    <row r="669" spans="1:9" ht="15">
      <c r="A669" s="75"/>
      <c r="B669" s="97"/>
      <c r="C669" s="98"/>
      <c r="D669" s="99"/>
      <c r="E669" s="96"/>
      <c r="F669" s="76"/>
      <c r="G669" s="74"/>
      <c r="H669" s="74"/>
      <c r="I669" s="74"/>
    </row>
    <row r="670" spans="1:9" ht="15">
      <c r="A670" s="75"/>
      <c r="B670" s="97"/>
      <c r="C670" s="98"/>
      <c r="D670" s="99"/>
      <c r="E670" s="96"/>
      <c r="F670" s="76"/>
      <c r="G670" s="74"/>
      <c r="H670" s="74"/>
      <c r="I670" s="74"/>
    </row>
    <row r="671" spans="1:9" ht="15">
      <c r="A671" s="75"/>
      <c r="B671" s="97"/>
      <c r="C671" s="98"/>
      <c r="D671" s="99"/>
      <c r="E671" s="96"/>
      <c r="F671" s="76"/>
      <c r="G671" s="74"/>
      <c r="H671" s="74"/>
      <c r="I671" s="74"/>
    </row>
    <row r="672" spans="1:9" ht="15">
      <c r="A672" s="75"/>
      <c r="B672" s="97"/>
      <c r="C672" s="98"/>
      <c r="D672" s="99"/>
      <c r="E672" s="96"/>
      <c r="F672" s="76"/>
      <c r="G672" s="74"/>
      <c r="H672" s="74"/>
      <c r="I672" s="74"/>
    </row>
    <row r="673" spans="1:9" ht="15">
      <c r="A673" s="75"/>
      <c r="B673" s="97"/>
      <c r="C673" s="98"/>
      <c r="D673" s="99"/>
      <c r="E673" s="96"/>
      <c r="F673" s="76"/>
      <c r="G673" s="74"/>
      <c r="H673" s="74"/>
      <c r="I673" s="74"/>
    </row>
    <row r="674" spans="1:9" ht="15">
      <c r="A674" s="75"/>
      <c r="B674" s="97"/>
      <c r="C674" s="98"/>
      <c r="D674" s="99"/>
      <c r="E674" s="96"/>
      <c r="F674" s="76"/>
      <c r="G674" s="74"/>
      <c r="H674" s="74"/>
      <c r="I674" s="74"/>
    </row>
    <row r="675" spans="1:9" ht="15">
      <c r="A675" s="75"/>
      <c r="B675" s="97"/>
      <c r="C675" s="98"/>
      <c r="D675" s="99"/>
      <c r="E675" s="96"/>
      <c r="F675" s="76"/>
      <c r="G675" s="74"/>
      <c r="H675" s="74"/>
      <c r="I675" s="74"/>
    </row>
    <row r="676" spans="1:9" ht="15">
      <c r="A676" s="75"/>
      <c r="B676" s="97"/>
      <c r="C676" s="98"/>
      <c r="D676" s="99"/>
      <c r="E676" s="96"/>
      <c r="F676" s="76"/>
      <c r="G676" s="74"/>
      <c r="H676" s="74"/>
      <c r="I676" s="74"/>
    </row>
    <row r="677" spans="1:9" ht="15">
      <c r="A677" s="75"/>
      <c r="B677" s="97"/>
      <c r="C677" s="98"/>
      <c r="D677" s="99"/>
      <c r="E677" s="96"/>
      <c r="F677" s="76"/>
      <c r="G677" s="74"/>
      <c r="H677" s="74"/>
      <c r="I677" s="74"/>
    </row>
    <row r="678" spans="1:9" ht="15">
      <c r="A678" s="75"/>
      <c r="B678" s="97"/>
      <c r="C678" s="98"/>
      <c r="D678" s="99"/>
      <c r="E678" s="96"/>
      <c r="F678" s="76"/>
      <c r="G678" s="74"/>
      <c r="H678" s="74"/>
      <c r="I678" s="74"/>
    </row>
    <row r="679" spans="1:9" ht="15">
      <c r="A679" s="75"/>
      <c r="B679" s="97"/>
      <c r="C679" s="98"/>
      <c r="D679" s="99"/>
      <c r="E679" s="96"/>
      <c r="F679" s="76"/>
      <c r="G679" s="74"/>
      <c r="H679" s="74"/>
      <c r="I679" s="74"/>
    </row>
    <row r="680" spans="1:9" ht="15">
      <c r="A680" s="75"/>
      <c r="B680" s="97"/>
      <c r="C680" s="98"/>
      <c r="D680" s="99"/>
      <c r="E680" s="96"/>
      <c r="F680" s="76"/>
      <c r="G680" s="74"/>
      <c r="H680" s="74"/>
      <c r="I680" s="74"/>
    </row>
    <row r="681" spans="1:9" ht="15">
      <c r="A681" s="75"/>
      <c r="B681" s="97"/>
      <c r="C681" s="98"/>
      <c r="D681" s="99"/>
      <c r="E681" s="96"/>
      <c r="F681" s="76"/>
      <c r="G681" s="74"/>
      <c r="H681" s="74"/>
      <c r="I681" s="74"/>
    </row>
    <row r="682" spans="1:9" ht="15">
      <c r="A682" s="75"/>
      <c r="B682" s="97"/>
      <c r="C682" s="98"/>
      <c r="D682" s="99"/>
      <c r="E682" s="96"/>
      <c r="F682" s="76"/>
      <c r="G682" s="74"/>
      <c r="H682" s="74"/>
      <c r="I682" s="74"/>
    </row>
    <row r="683" spans="1:9" ht="15">
      <c r="A683" s="75"/>
      <c r="B683" s="97"/>
      <c r="C683" s="98"/>
      <c r="D683" s="99"/>
      <c r="E683" s="96"/>
      <c r="F683" s="76"/>
      <c r="G683" s="74"/>
      <c r="H683" s="74"/>
      <c r="I683" s="74"/>
    </row>
    <row r="684" spans="1:9" ht="15">
      <c r="A684" s="75"/>
      <c r="B684" s="97"/>
      <c r="C684" s="98"/>
      <c r="D684" s="99"/>
      <c r="E684" s="96"/>
      <c r="F684" s="76"/>
      <c r="G684" s="74"/>
      <c r="H684" s="74"/>
      <c r="I684" s="74"/>
    </row>
    <row r="685" spans="1:9" ht="15">
      <c r="A685" s="75"/>
      <c r="B685" s="97"/>
      <c r="C685" s="98"/>
      <c r="D685" s="99"/>
      <c r="E685" s="96"/>
      <c r="F685" s="76"/>
      <c r="G685" s="74"/>
      <c r="H685" s="74"/>
      <c r="I685" s="74"/>
    </row>
    <row r="686" spans="1:9" ht="15">
      <c r="A686" s="75"/>
      <c r="B686" s="97"/>
      <c r="C686" s="98"/>
      <c r="D686" s="99"/>
      <c r="E686" s="96"/>
      <c r="F686" s="76"/>
      <c r="G686" s="74"/>
      <c r="H686" s="74"/>
      <c r="I686" s="74"/>
    </row>
    <row r="687" spans="1:9" ht="15">
      <c r="A687" s="75"/>
      <c r="B687" s="97"/>
      <c r="C687" s="98"/>
      <c r="D687" s="99"/>
      <c r="E687" s="96"/>
      <c r="F687" s="76"/>
      <c r="G687" s="74"/>
      <c r="H687" s="74"/>
      <c r="I687" s="74"/>
    </row>
    <row r="688" spans="1:9" ht="15">
      <c r="A688" s="75"/>
      <c r="B688" s="97"/>
      <c r="C688" s="98"/>
      <c r="D688" s="99"/>
      <c r="E688" s="96"/>
      <c r="F688" s="76"/>
      <c r="G688" s="74"/>
      <c r="H688" s="74"/>
      <c r="I688" s="74"/>
    </row>
    <row r="689" spans="1:9" ht="15">
      <c r="A689" s="75"/>
      <c r="B689" s="97"/>
      <c r="C689" s="98"/>
      <c r="D689" s="99"/>
      <c r="E689" s="96"/>
      <c r="F689" s="76"/>
      <c r="G689" s="74"/>
      <c r="H689" s="74"/>
      <c r="I689" s="74"/>
    </row>
    <row r="690" spans="1:9" ht="15">
      <c r="A690" s="75"/>
      <c r="B690" s="97"/>
      <c r="C690" s="98"/>
      <c r="D690" s="99"/>
      <c r="E690" s="96"/>
      <c r="F690" s="76"/>
      <c r="G690" s="74"/>
      <c r="H690" s="74"/>
      <c r="I690" s="74"/>
    </row>
    <row r="691" spans="1:9" ht="15">
      <c r="A691" s="75"/>
      <c r="B691" s="97"/>
      <c r="C691" s="98"/>
      <c r="D691" s="99"/>
      <c r="E691" s="96"/>
      <c r="F691" s="76"/>
      <c r="G691" s="74"/>
      <c r="H691" s="74"/>
      <c r="I691" s="74"/>
    </row>
    <row r="692" spans="1:9" ht="15">
      <c r="A692" s="75"/>
      <c r="B692" s="97"/>
      <c r="C692" s="98"/>
      <c r="D692" s="99"/>
      <c r="E692" s="96"/>
      <c r="F692" s="76"/>
      <c r="G692" s="74"/>
      <c r="H692" s="74"/>
      <c r="I692" s="74"/>
    </row>
    <row r="693" spans="1:9" ht="15">
      <c r="A693" s="75"/>
      <c r="B693" s="97"/>
      <c r="C693" s="98"/>
      <c r="D693" s="99"/>
      <c r="E693" s="96"/>
      <c r="F693" s="76"/>
      <c r="G693" s="74"/>
      <c r="H693" s="74"/>
      <c r="I693" s="74"/>
    </row>
    <row r="694" spans="1:9" ht="15">
      <c r="A694" s="75"/>
      <c r="B694" s="97"/>
      <c r="C694" s="98"/>
      <c r="D694" s="99"/>
      <c r="E694" s="96"/>
      <c r="F694" s="76"/>
      <c r="G694" s="74"/>
      <c r="H694" s="74"/>
      <c r="I694" s="74"/>
    </row>
    <row r="695" spans="1:9" ht="15">
      <c r="A695" s="75"/>
      <c r="B695" s="97"/>
      <c r="C695" s="98"/>
      <c r="D695" s="99"/>
      <c r="E695" s="96"/>
      <c r="F695" s="76"/>
      <c r="G695" s="74"/>
      <c r="H695" s="74"/>
      <c r="I695" s="74"/>
    </row>
    <row r="696" spans="1:9" ht="15">
      <c r="A696" s="75"/>
      <c r="B696" s="97"/>
      <c r="C696" s="98"/>
      <c r="D696" s="99"/>
      <c r="E696" s="96"/>
      <c r="F696" s="76"/>
      <c r="G696" s="74"/>
      <c r="H696" s="74"/>
      <c r="I696" s="74"/>
    </row>
    <row r="697" spans="1:9" ht="15">
      <c r="A697" s="75"/>
      <c r="B697" s="97"/>
      <c r="C697" s="98"/>
      <c r="D697" s="99"/>
      <c r="E697" s="96"/>
      <c r="F697" s="76"/>
      <c r="G697" s="74"/>
      <c r="H697" s="74"/>
      <c r="I697" s="74"/>
    </row>
    <row r="698" spans="1:9" ht="15">
      <c r="A698" s="75"/>
      <c r="B698" s="97"/>
      <c r="C698" s="98"/>
      <c r="D698" s="99"/>
      <c r="E698" s="96"/>
      <c r="F698" s="76"/>
      <c r="G698" s="74"/>
      <c r="H698" s="74"/>
      <c r="I698" s="74"/>
    </row>
    <row r="699" spans="1:9" ht="15">
      <c r="A699" s="75"/>
      <c r="B699" s="97"/>
      <c r="C699" s="98"/>
      <c r="D699" s="99"/>
      <c r="E699" s="96"/>
      <c r="F699" s="76"/>
      <c r="G699" s="74"/>
      <c r="H699" s="74"/>
      <c r="I699" s="74"/>
    </row>
    <row r="700" spans="1:9" ht="15">
      <c r="A700" s="75"/>
      <c r="B700" s="97"/>
      <c r="C700" s="98"/>
      <c r="D700" s="99"/>
      <c r="E700" s="96"/>
      <c r="F700" s="76"/>
      <c r="G700" s="74"/>
      <c r="H700" s="74"/>
      <c r="I700" s="74"/>
    </row>
    <row r="701" spans="1:9" ht="15">
      <c r="A701" s="75"/>
      <c r="B701" s="97"/>
      <c r="C701" s="98"/>
      <c r="D701" s="99"/>
      <c r="E701" s="96"/>
      <c r="F701" s="76"/>
      <c r="G701" s="74"/>
      <c r="H701" s="74"/>
      <c r="I701" s="74"/>
    </row>
    <row r="702" spans="1:9" ht="15">
      <c r="A702" s="75"/>
      <c r="B702" s="97"/>
      <c r="C702" s="98"/>
      <c r="D702" s="99"/>
      <c r="E702" s="96"/>
      <c r="F702" s="76"/>
      <c r="G702" s="74"/>
      <c r="H702" s="74"/>
      <c r="I702" s="74"/>
    </row>
    <row r="703" spans="1:9" ht="15">
      <c r="A703" s="75"/>
      <c r="B703" s="97"/>
      <c r="C703" s="98"/>
      <c r="D703" s="99"/>
      <c r="E703" s="96"/>
      <c r="F703" s="76"/>
      <c r="G703" s="74"/>
      <c r="H703" s="74"/>
      <c r="I703" s="74"/>
    </row>
    <row r="704" spans="1:9" ht="15">
      <c r="A704" s="75"/>
      <c r="B704" s="97"/>
      <c r="C704" s="98"/>
      <c r="D704" s="99"/>
      <c r="E704" s="96"/>
      <c r="F704" s="76"/>
      <c r="G704" s="74"/>
      <c r="H704" s="74"/>
      <c r="I704" s="74"/>
    </row>
    <row r="705" spans="1:9" ht="15">
      <c r="A705" s="75"/>
      <c r="B705" s="97"/>
      <c r="C705" s="98"/>
      <c r="D705" s="99"/>
      <c r="E705" s="96"/>
      <c r="F705" s="76"/>
      <c r="G705" s="74"/>
      <c r="H705" s="74"/>
      <c r="I705" s="74"/>
    </row>
    <row r="706" spans="1:9" ht="15">
      <c r="A706" s="75"/>
      <c r="B706" s="97"/>
      <c r="C706" s="98"/>
      <c r="D706" s="99"/>
      <c r="E706" s="96"/>
      <c r="F706" s="76"/>
      <c r="G706" s="74"/>
      <c r="H706" s="74"/>
      <c r="I706" s="74"/>
    </row>
    <row r="707" spans="1:9" ht="15">
      <c r="A707" s="75"/>
      <c r="B707" s="97"/>
      <c r="C707" s="98"/>
      <c r="D707" s="99"/>
      <c r="E707" s="96"/>
      <c r="F707" s="76"/>
      <c r="G707" s="74"/>
      <c r="H707" s="74"/>
      <c r="I707" s="74"/>
    </row>
    <row r="708" spans="1:9" ht="15">
      <c r="A708" s="75"/>
      <c r="B708" s="97"/>
      <c r="C708" s="98"/>
      <c r="D708" s="99"/>
      <c r="E708" s="96"/>
      <c r="F708" s="76"/>
      <c r="G708" s="74"/>
      <c r="H708" s="74"/>
      <c r="I708" s="74"/>
    </row>
    <row r="709" spans="1:9" ht="15">
      <c r="A709" s="75"/>
      <c r="B709" s="97"/>
      <c r="C709" s="98"/>
      <c r="D709" s="99"/>
      <c r="E709" s="96"/>
      <c r="F709" s="76"/>
      <c r="G709" s="74"/>
      <c r="H709" s="74"/>
      <c r="I709" s="74"/>
    </row>
    <row r="710" spans="1:9" ht="15">
      <c r="A710" s="75"/>
      <c r="B710" s="97"/>
      <c r="C710" s="98"/>
      <c r="D710" s="99"/>
      <c r="E710" s="96"/>
      <c r="F710" s="76"/>
      <c r="G710" s="74"/>
      <c r="H710" s="74"/>
      <c r="I710" s="74"/>
    </row>
    <row r="711" spans="1:9" ht="15">
      <c r="A711" s="75"/>
      <c r="B711" s="97"/>
      <c r="C711" s="98"/>
      <c r="D711" s="99"/>
      <c r="E711" s="96"/>
      <c r="F711" s="76"/>
      <c r="G711" s="74"/>
      <c r="H711" s="74"/>
      <c r="I711" s="74"/>
    </row>
    <row r="712" spans="1:9" ht="15">
      <c r="A712" s="75"/>
      <c r="B712" s="97"/>
      <c r="C712" s="98"/>
      <c r="D712" s="99"/>
      <c r="E712" s="96"/>
      <c r="F712" s="76"/>
      <c r="G712" s="74"/>
      <c r="H712" s="74"/>
      <c r="I712" s="74"/>
    </row>
    <row r="713" spans="1:9" ht="15">
      <c r="A713" s="75"/>
      <c r="B713" s="97"/>
      <c r="C713" s="98"/>
      <c r="D713" s="99"/>
      <c r="E713" s="96"/>
      <c r="F713" s="76"/>
      <c r="G713" s="74"/>
      <c r="H713" s="74"/>
      <c r="I713" s="74"/>
    </row>
    <row r="714" spans="1:9" ht="15">
      <c r="A714" s="75"/>
      <c r="B714" s="97"/>
      <c r="C714" s="98"/>
      <c r="D714" s="99"/>
      <c r="E714" s="96"/>
      <c r="F714" s="76"/>
      <c r="G714" s="74"/>
      <c r="H714" s="74"/>
      <c r="I714" s="74"/>
    </row>
    <row r="715" spans="1:9" ht="15">
      <c r="A715" s="75"/>
      <c r="B715" s="97"/>
      <c r="C715" s="98"/>
      <c r="D715" s="99"/>
      <c r="E715" s="96"/>
      <c r="F715" s="76"/>
      <c r="G715" s="74"/>
      <c r="H715" s="74"/>
      <c r="I715" s="74"/>
    </row>
    <row r="716" spans="1:9" ht="15">
      <c r="A716" s="75"/>
      <c r="B716" s="97"/>
      <c r="C716" s="98"/>
      <c r="D716" s="99"/>
      <c r="E716" s="96"/>
      <c r="F716" s="76"/>
      <c r="G716" s="74"/>
      <c r="H716" s="74"/>
      <c r="I716" s="74"/>
    </row>
    <row r="717" spans="1:9" ht="15">
      <c r="A717" s="75"/>
      <c r="B717" s="97"/>
      <c r="C717" s="98"/>
      <c r="D717" s="99"/>
      <c r="E717" s="96"/>
      <c r="F717" s="76"/>
      <c r="G717" s="74"/>
      <c r="H717" s="74"/>
      <c r="I717" s="74"/>
    </row>
    <row r="718" spans="1:9" ht="15">
      <c r="A718" s="75"/>
      <c r="B718" s="97"/>
      <c r="C718" s="98"/>
      <c r="D718" s="99"/>
      <c r="E718" s="96"/>
      <c r="F718" s="76"/>
      <c r="G718" s="74"/>
      <c r="H718" s="74"/>
      <c r="I718" s="74"/>
    </row>
    <row r="719" spans="1:9" ht="15">
      <c r="A719" s="75"/>
      <c r="B719" s="97"/>
      <c r="C719" s="98"/>
      <c r="D719" s="99"/>
      <c r="E719" s="96"/>
      <c r="F719" s="76"/>
      <c r="G719" s="74"/>
      <c r="H719" s="74"/>
      <c r="I719" s="74"/>
    </row>
    <row r="720" spans="1:9" ht="15">
      <c r="A720" s="75"/>
      <c r="B720" s="97"/>
      <c r="C720" s="98"/>
      <c r="D720" s="99"/>
      <c r="E720" s="96"/>
      <c r="F720" s="76"/>
      <c r="G720" s="74"/>
      <c r="H720" s="74"/>
      <c r="I720" s="74"/>
    </row>
    <row r="721" spans="1:9" ht="15">
      <c r="A721" s="75"/>
      <c r="B721" s="97"/>
      <c r="C721" s="98"/>
      <c r="D721" s="99"/>
      <c r="E721" s="96"/>
      <c r="F721" s="76"/>
      <c r="G721" s="74"/>
      <c r="H721" s="74"/>
      <c r="I721" s="74"/>
    </row>
    <row r="722" spans="1:9" ht="15">
      <c r="A722" s="75"/>
      <c r="B722" s="97"/>
      <c r="C722" s="98"/>
      <c r="D722" s="99"/>
      <c r="E722" s="96"/>
      <c r="F722" s="76"/>
      <c r="G722" s="74"/>
      <c r="H722" s="74"/>
      <c r="I722" s="74"/>
    </row>
    <row r="723" spans="1:9" ht="15">
      <c r="A723" s="75"/>
      <c r="B723" s="97"/>
      <c r="C723" s="98"/>
      <c r="D723" s="99"/>
      <c r="E723" s="96"/>
      <c r="F723" s="76"/>
      <c r="G723" s="74"/>
      <c r="H723" s="74"/>
      <c r="I723" s="74"/>
    </row>
    <row r="724" spans="1:9" ht="15">
      <c r="A724" s="75"/>
      <c r="B724" s="97"/>
      <c r="C724" s="98"/>
      <c r="D724" s="99"/>
      <c r="E724" s="96"/>
      <c r="F724" s="76"/>
      <c r="G724" s="74"/>
      <c r="H724" s="74"/>
      <c r="I724" s="74"/>
    </row>
    <row r="725" spans="1:9" ht="15">
      <c r="A725" s="75"/>
      <c r="B725" s="97"/>
      <c r="C725" s="98"/>
      <c r="D725" s="99"/>
      <c r="E725" s="96"/>
      <c r="F725" s="76"/>
      <c r="G725" s="74"/>
      <c r="H725" s="74"/>
      <c r="I725" s="74"/>
    </row>
    <row r="726" spans="1:9" ht="15">
      <c r="A726" s="75"/>
      <c r="B726" s="97"/>
      <c r="C726" s="98"/>
      <c r="D726" s="99"/>
      <c r="E726" s="96"/>
      <c r="F726" s="76"/>
      <c r="G726" s="74"/>
      <c r="H726" s="74"/>
      <c r="I726" s="74"/>
    </row>
    <row r="727" spans="1:9" ht="15">
      <c r="A727" s="75"/>
      <c r="B727" s="97"/>
      <c r="C727" s="98"/>
      <c r="D727" s="99"/>
      <c r="E727" s="96"/>
      <c r="F727" s="76"/>
      <c r="G727" s="74"/>
      <c r="H727" s="74"/>
      <c r="I727" s="74"/>
    </row>
    <row r="728" spans="1:9" ht="15">
      <c r="A728" s="75"/>
      <c r="B728" s="97"/>
      <c r="C728" s="98"/>
      <c r="D728" s="99"/>
      <c r="E728" s="96"/>
      <c r="F728" s="76"/>
      <c r="G728" s="74"/>
      <c r="H728" s="74"/>
      <c r="I728" s="74"/>
    </row>
    <row r="729" spans="1:9" ht="15">
      <c r="A729" s="75"/>
      <c r="B729" s="97"/>
      <c r="C729" s="98"/>
      <c r="D729" s="99"/>
      <c r="E729" s="96"/>
      <c r="F729" s="76"/>
      <c r="G729" s="74"/>
      <c r="H729" s="74"/>
      <c r="I729" s="74"/>
    </row>
    <row r="730" spans="1:9" ht="15">
      <c r="A730" s="75"/>
      <c r="B730" s="97"/>
      <c r="C730" s="98"/>
      <c r="D730" s="99"/>
      <c r="E730" s="96"/>
      <c r="F730" s="76"/>
      <c r="G730" s="74"/>
      <c r="H730" s="74"/>
      <c r="I730" s="74"/>
    </row>
    <row r="731" spans="1:9" ht="15">
      <c r="A731" s="75"/>
      <c r="B731" s="97"/>
      <c r="C731" s="98"/>
      <c r="D731" s="99"/>
      <c r="E731" s="96"/>
      <c r="F731" s="76"/>
      <c r="G731" s="74"/>
      <c r="H731" s="74"/>
      <c r="I731" s="74"/>
    </row>
  </sheetData>
  <sheetProtection/>
  <mergeCells count="11">
    <mergeCell ref="G5:G6"/>
    <mergeCell ref="H5:I5"/>
    <mergeCell ref="A1:I1"/>
    <mergeCell ref="A2:I2"/>
    <mergeCell ref="H4:I4"/>
    <mergeCell ref="A5:A6"/>
    <mergeCell ref="B5:B6"/>
    <mergeCell ref="C5:C6"/>
    <mergeCell ref="D5:D6"/>
    <mergeCell ref="E5:E6"/>
    <mergeCell ref="F5:F6"/>
  </mergeCells>
  <printOptions horizontalCentered="1"/>
  <pageMargins left="0.5" right="0.5" top="1" bottom="1" header="0.5" footer="0.5"/>
  <pageSetup horizontalDpi="600" verticalDpi="600" orientation="portrait" paperSize="9" scale="8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Hayravank</cp:lastModifiedBy>
  <cp:lastPrinted>2015-01-22T09:18:53Z</cp:lastPrinted>
  <dcterms:created xsi:type="dcterms:W3CDTF">1996-10-14T23:33:28Z</dcterms:created>
  <dcterms:modified xsi:type="dcterms:W3CDTF">2015-01-22T09:18:56Z</dcterms:modified>
  <cp:category/>
  <cp:version/>
  <cp:contentType/>
  <cp:contentStatus/>
</cp:coreProperties>
</file>